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da.sharepoint.com/sites/FDA-Track/Test Docs/FDA-TRACK/HFP/FSMA Dashboards/FDA-TRACK Process/1 - Preventive Controls/4 - Dataset Download Files/"/>
    </mc:Choice>
  </mc:AlternateContent>
  <xr:revisionPtr revIDLastSave="1765" documentId="13_ncr:1_{31B3EC5B-8D28-40E5-99BB-7D78E6558EBF}" xr6:coauthVersionLast="47" xr6:coauthVersionMax="47" xr10:uidLastSave="{88E093B2-1989-401E-97E4-C52FF2870BEA}"/>
  <bookViews>
    <workbookView xWindow="0" yWindow="0" windowWidth="14400" windowHeight="15600" tabRatio="899" xr2:uid="{00000000-000D-0000-FFFF-FFFF00000000}"/>
  </bookViews>
  <sheets>
    <sheet name="Introduction" sheetId="6" r:id="rId1"/>
    <sheet name="I. Food Safety Adoption Plan" sheetId="15" r:id="rId2"/>
    <sheet name="II. Adoption of AFS Plans" sheetId="16" r:id="rId3"/>
    <sheet name="III. PCHF Supply-chain Program" sheetId="14" r:id="rId4"/>
    <sheet name="IV. PC Insp Classifications" sheetId="8" r:id="rId5"/>
    <sheet name="I. CGMP Insp Classifications" sheetId="10" r:id="rId6"/>
    <sheet name="II. PCHF Recalls" sheetId="4" r:id="rId7"/>
    <sheet name="III. PCAF Recalls" sheetId="3" r:id="rId8"/>
    <sheet name="IV. Recall Init to Firm Press" sheetId="7" r:id="rId9"/>
  </sheets>
  <definedNames>
    <definedName name="_xlnm._FilterDatabase" localSheetId="6" hidden="1">'II. PCHF Recalls'!$A$5:$AG$40</definedName>
    <definedName name="_xlnm._FilterDatabase" localSheetId="7" hidden="1">'III. PCAF Recalls'!$A$5:$AG$23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6" i="8" l="1"/>
  <c r="AK7" i="8"/>
  <c r="AK8" i="8"/>
  <c r="AK9" i="8"/>
  <c r="AK10" i="8"/>
  <c r="AK11" i="8"/>
  <c r="AG8" i="3"/>
  <c r="AG9" i="3"/>
  <c r="AG10" i="3"/>
  <c r="AG11" i="3"/>
  <c r="AG12" i="3"/>
  <c r="AG13" i="3"/>
  <c r="AG14" i="3"/>
  <c r="AG15" i="3"/>
  <c r="AG16" i="3"/>
  <c r="AG17" i="3"/>
  <c r="AG18" i="3"/>
  <c r="AG19" i="3"/>
  <c r="AG20" i="3"/>
  <c r="AG21" i="3"/>
  <c r="AG22" i="3"/>
  <c r="AG23" i="3"/>
  <c r="AG7" i="3"/>
  <c r="AG6" i="3"/>
  <c r="DM7" i="14"/>
  <c r="DL7" i="14"/>
  <c r="DG7" i="14"/>
  <c r="DJ7" i="14" s="1"/>
  <c r="EA21" i="15"/>
  <c r="EA17" i="15"/>
  <c r="EA16" i="15"/>
  <c r="EA13" i="15"/>
  <c r="EA12" i="15"/>
  <c r="EA11" i="15"/>
  <c r="EA10" i="15"/>
  <c r="EA9" i="15"/>
  <c r="EA8" i="15"/>
  <c r="DZ13" i="15"/>
  <c r="DZ17" i="15"/>
  <c r="DV7" i="15"/>
  <c r="EC8" i="15"/>
  <c r="EC9" i="15"/>
  <c r="EC10" i="15"/>
  <c r="EC11" i="15"/>
  <c r="EC12" i="15"/>
  <c r="EC13" i="15"/>
  <c r="EC14" i="15"/>
  <c r="EC15" i="15"/>
  <c r="EC16" i="15"/>
  <c r="EC17" i="15"/>
  <c r="EC18" i="15"/>
  <c r="EC19" i="15"/>
  <c r="EC20" i="15"/>
  <c r="EC21" i="15"/>
  <c r="EC22" i="15"/>
  <c r="EC23" i="15"/>
  <c r="EC24" i="15"/>
  <c r="EC25" i="15"/>
  <c r="EC7" i="15"/>
  <c r="EB8" i="15"/>
  <c r="EB9" i="15"/>
  <c r="EB10" i="15"/>
  <c r="EB11" i="15"/>
  <c r="EB12" i="15"/>
  <c r="EB13" i="15"/>
  <c r="EB14" i="15"/>
  <c r="EB15" i="15"/>
  <c r="EB16" i="15"/>
  <c r="EB17" i="15"/>
  <c r="EB18" i="15"/>
  <c r="EB19" i="15"/>
  <c r="EB20" i="15"/>
  <c r="EB21" i="15"/>
  <c r="EB22" i="15"/>
  <c r="EB23" i="15"/>
  <c r="EB24" i="15"/>
  <c r="EB25" i="15"/>
  <c r="EB7" i="15"/>
  <c r="DW8" i="15"/>
  <c r="DW9" i="15"/>
  <c r="DZ9" i="15" s="1"/>
  <c r="DW10" i="15"/>
  <c r="DZ10" i="15" s="1"/>
  <c r="DW11" i="15"/>
  <c r="DZ11" i="15" s="1"/>
  <c r="DW12" i="15"/>
  <c r="DZ12" i="15" s="1"/>
  <c r="DW13" i="15"/>
  <c r="DW14" i="15"/>
  <c r="DZ14" i="15" s="1"/>
  <c r="DW15" i="15"/>
  <c r="DZ15" i="15" s="1"/>
  <c r="DW16" i="15"/>
  <c r="DZ16" i="15" s="1"/>
  <c r="DW17" i="15"/>
  <c r="DW18" i="15"/>
  <c r="DZ18" i="15" s="1"/>
  <c r="DW19" i="15"/>
  <c r="DZ19" i="15" s="1"/>
  <c r="DW20" i="15"/>
  <c r="DZ20" i="15" s="1"/>
  <c r="DW21" i="15"/>
  <c r="DZ21" i="15" s="1"/>
  <c r="DW22" i="15"/>
  <c r="DZ22" i="15" s="1"/>
  <c r="DW23" i="15"/>
  <c r="DZ23" i="15" s="1"/>
  <c r="DW24" i="15"/>
  <c r="DZ24" i="15" s="1"/>
  <c r="DW25" i="15"/>
  <c r="DZ25" i="15" s="1"/>
  <c r="DW7" i="15"/>
  <c r="DZ7" i="15" s="1"/>
  <c r="DS7" i="15"/>
  <c r="AJ8" i="7"/>
  <c r="AJ7" i="7"/>
  <c r="AJ11" i="7"/>
  <c r="AJ12" i="7"/>
  <c r="AJ10" i="7"/>
  <c r="AJ6" i="7"/>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I7" i="10"/>
  <c r="AI8" i="10"/>
  <c r="AI6" i="10"/>
  <c r="AK13" i="8"/>
  <c r="AK14" i="8"/>
  <c r="AK15" i="8"/>
  <c r="DO16" i="15"/>
  <c r="DS16" i="15"/>
  <c r="DV16" i="15" l="1"/>
  <c r="DZ8" i="15"/>
  <c r="AK6" i="7"/>
  <c r="DC7" i="14"/>
  <c r="DF7" i="14" s="1"/>
  <c r="DS12" i="15"/>
  <c r="DV12" i="15" s="1"/>
  <c r="DS8" i="15"/>
  <c r="DV8" i="15" s="1"/>
  <c r="DS9" i="15"/>
  <c r="DV9" i="15" s="1"/>
  <c r="DS10" i="15"/>
  <c r="DV10" i="15" s="1"/>
  <c r="DS11" i="15"/>
  <c r="DS13" i="15"/>
  <c r="DV13" i="15" s="1"/>
  <c r="DS14" i="15"/>
  <c r="DV14" i="15" s="1"/>
  <c r="DS15" i="15"/>
  <c r="DV15" i="15" s="1"/>
  <c r="DS17" i="15"/>
  <c r="DV17" i="15" s="1"/>
  <c r="DS18" i="15"/>
  <c r="DV18" i="15" s="1"/>
  <c r="DS19" i="15"/>
  <c r="DV19" i="15" s="1"/>
  <c r="DS20" i="15"/>
  <c r="DV20" i="15" s="1"/>
  <c r="DS21" i="15"/>
  <c r="DV21" i="15" s="1"/>
  <c r="DS22" i="15"/>
  <c r="DV22" i="15" s="1"/>
  <c r="DS23" i="15"/>
  <c r="DV23" i="15" s="1"/>
  <c r="DS24" i="15"/>
  <c r="DV24" i="15" s="1"/>
  <c r="DS25" i="15"/>
  <c r="DV25" i="15" s="1"/>
  <c r="CY7" i="14"/>
  <c r="DB7" i="14" s="1"/>
  <c r="DO8" i="15"/>
  <c r="DR8" i="15" s="1"/>
  <c r="DO9" i="15"/>
  <c r="DO10" i="15"/>
  <c r="DO11" i="15"/>
  <c r="DR11" i="15" s="1"/>
  <c r="DO12" i="15"/>
  <c r="DO13" i="15"/>
  <c r="DO14" i="15"/>
  <c r="DO15" i="15"/>
  <c r="DR16" i="15"/>
  <c r="DO17" i="15"/>
  <c r="DO18" i="15"/>
  <c r="DO19" i="15"/>
  <c r="DO20" i="15"/>
  <c r="DO21" i="15"/>
  <c r="DO22" i="15"/>
  <c r="DO23" i="15"/>
  <c r="DO24" i="15"/>
  <c r="DO25" i="15"/>
  <c r="DO7" i="15"/>
  <c r="AG7" i="16"/>
  <c r="AF7" i="16"/>
  <c r="AA7" i="16"/>
  <c r="AD7" i="16" s="1"/>
  <c r="W7" i="16"/>
  <c r="Z7" i="16" s="1"/>
  <c r="S7" i="16"/>
  <c r="V7" i="16" s="1"/>
  <c r="O7" i="16"/>
  <c r="R7" i="16" s="1"/>
  <c r="K7" i="16"/>
  <c r="N7" i="16" s="1"/>
  <c r="G7" i="16"/>
  <c r="J7" i="16" s="1"/>
  <c r="C7" i="16"/>
  <c r="F7" i="16" s="1"/>
  <c r="AG6" i="16"/>
  <c r="AF6" i="16"/>
  <c r="AA6" i="16"/>
  <c r="AD6" i="16" s="1"/>
  <c r="W6" i="16"/>
  <c r="Z6" i="16" s="1"/>
  <c r="S6" i="16"/>
  <c r="V6" i="16" s="1"/>
  <c r="O6" i="16"/>
  <c r="R6" i="16" s="1"/>
  <c r="K6" i="16"/>
  <c r="N6" i="16" s="1"/>
  <c r="G6" i="16"/>
  <c r="J6" i="16" s="1"/>
  <c r="C6" i="16"/>
  <c r="F6" i="16" s="1"/>
  <c r="AG5" i="16"/>
  <c r="AF5" i="16"/>
  <c r="AA5" i="16"/>
  <c r="AD5" i="16" s="1"/>
  <c r="W5" i="16"/>
  <c r="Z5" i="16" s="1"/>
  <c r="S5" i="16"/>
  <c r="V5" i="16" s="1"/>
  <c r="O5" i="16"/>
  <c r="R5" i="16" s="1"/>
  <c r="K5" i="16"/>
  <c r="N5" i="16" s="1"/>
  <c r="G5" i="16"/>
  <c r="J5" i="16" s="1"/>
  <c r="C5" i="16"/>
  <c r="F5" i="16" s="1"/>
  <c r="CE7" i="14"/>
  <c r="CI7" i="14"/>
  <c r="CL7" i="14" s="1"/>
  <c r="CM7" i="14"/>
  <c r="CP7" i="14" s="1"/>
  <c r="CQ7" i="14"/>
  <c r="CT7" i="14" s="1"/>
  <c r="CU7" i="14"/>
  <c r="CX7" i="14" s="1"/>
  <c r="CU7" i="15"/>
  <c r="CX7" i="15" s="1"/>
  <c r="CU8" i="15"/>
  <c r="CU9" i="15"/>
  <c r="CU10" i="15"/>
  <c r="CU11" i="15"/>
  <c r="CU12" i="15"/>
  <c r="CX12" i="15" s="1"/>
  <c r="CU13" i="15"/>
  <c r="CX13" i="15" s="1"/>
  <c r="CU14" i="15"/>
  <c r="CU15" i="15"/>
  <c r="CX15" i="15" s="1"/>
  <c r="CU16" i="15"/>
  <c r="CX16" i="15" s="1"/>
  <c r="CU17" i="15"/>
  <c r="CX17" i="15" s="1"/>
  <c r="CU18" i="15"/>
  <c r="CX18" i="15" s="1"/>
  <c r="CU19" i="15"/>
  <c r="CX19" i="15" s="1"/>
  <c r="CU20" i="15"/>
  <c r="CU21" i="15"/>
  <c r="CU22" i="15"/>
  <c r="CX22" i="15" s="1"/>
  <c r="CU23" i="15"/>
  <c r="CU24" i="15"/>
  <c r="CU25" i="15"/>
  <c r="CX25" i="15" s="1"/>
  <c r="DG25" i="15"/>
  <c r="DJ25" i="15" s="1"/>
  <c r="DG24" i="15"/>
  <c r="DJ24" i="15" s="1"/>
  <c r="DG23" i="15"/>
  <c r="DJ23" i="15" s="1"/>
  <c r="DG22" i="15"/>
  <c r="DJ22" i="15" s="1"/>
  <c r="DG21" i="15"/>
  <c r="DJ21" i="15" s="1"/>
  <c r="DG20" i="15"/>
  <c r="DJ20" i="15" s="1"/>
  <c r="DG19" i="15"/>
  <c r="DJ19" i="15" s="1"/>
  <c r="DG18" i="15"/>
  <c r="DJ18" i="15" s="1"/>
  <c r="DG17" i="15"/>
  <c r="DJ17" i="15" s="1"/>
  <c r="DG16" i="15"/>
  <c r="DJ16" i="15" s="1"/>
  <c r="DG15" i="15"/>
  <c r="DJ15" i="15" s="1"/>
  <c r="DG14" i="15"/>
  <c r="DJ14" i="15" s="1"/>
  <c r="DG13" i="15"/>
  <c r="DJ13" i="15" s="1"/>
  <c r="DG12" i="15"/>
  <c r="DJ12" i="15" s="1"/>
  <c r="DG11" i="15"/>
  <c r="DJ11" i="15" s="1"/>
  <c r="DG10" i="15"/>
  <c r="DJ10" i="15" s="1"/>
  <c r="DG9" i="15"/>
  <c r="DJ9" i="15" s="1"/>
  <c r="DG8" i="15"/>
  <c r="DJ8" i="15" s="1"/>
  <c r="DG7" i="15"/>
  <c r="DJ7" i="15" s="1"/>
  <c r="DC25" i="15"/>
  <c r="DF25" i="15" s="1"/>
  <c r="DC24" i="15"/>
  <c r="DF24" i="15" s="1"/>
  <c r="DC23" i="15"/>
  <c r="DF23" i="15" s="1"/>
  <c r="DC22" i="15"/>
  <c r="DF22" i="15" s="1"/>
  <c r="DC21" i="15"/>
  <c r="DF21" i="15" s="1"/>
  <c r="DC20" i="15"/>
  <c r="DF20" i="15" s="1"/>
  <c r="DC19" i="15"/>
  <c r="DF19" i="15" s="1"/>
  <c r="DC18" i="15"/>
  <c r="DF18" i="15" s="1"/>
  <c r="DC17" i="15"/>
  <c r="DF17" i="15" s="1"/>
  <c r="DC16" i="15"/>
  <c r="DF16" i="15" s="1"/>
  <c r="DC15" i="15"/>
  <c r="DF15" i="15" s="1"/>
  <c r="DC14" i="15"/>
  <c r="DF14" i="15" s="1"/>
  <c r="DC13" i="15"/>
  <c r="DF13" i="15" s="1"/>
  <c r="DC12" i="15"/>
  <c r="DF12" i="15" s="1"/>
  <c r="DC11" i="15"/>
  <c r="DF11" i="15" s="1"/>
  <c r="DC10" i="15"/>
  <c r="DF10" i="15" s="1"/>
  <c r="DC9" i="15"/>
  <c r="DF9" i="15" s="1"/>
  <c r="DC8" i="15"/>
  <c r="DF8" i="15" s="1"/>
  <c r="DC7" i="15"/>
  <c r="DF7" i="15" s="1"/>
  <c r="CY25" i="15"/>
  <c r="DB25" i="15" s="1"/>
  <c r="CY24" i="15"/>
  <c r="DB24" i="15" s="1"/>
  <c r="CY23" i="15"/>
  <c r="DB23" i="15" s="1"/>
  <c r="CY22" i="15"/>
  <c r="DB22" i="15" s="1"/>
  <c r="CY21" i="15"/>
  <c r="DB21" i="15" s="1"/>
  <c r="CY20" i="15"/>
  <c r="DB20" i="15" s="1"/>
  <c r="CY19" i="15"/>
  <c r="DB19" i="15" s="1"/>
  <c r="CY18" i="15"/>
  <c r="DB18" i="15" s="1"/>
  <c r="CY17" i="15"/>
  <c r="DB17" i="15" s="1"/>
  <c r="CY16" i="15"/>
  <c r="DB16" i="15" s="1"/>
  <c r="CY15" i="15"/>
  <c r="CY14" i="15"/>
  <c r="DB14" i="15" s="1"/>
  <c r="CY13" i="15"/>
  <c r="DB13" i="15" s="1"/>
  <c r="CY12" i="15"/>
  <c r="DB12" i="15" s="1"/>
  <c r="CY11" i="15"/>
  <c r="DB11" i="15" s="1"/>
  <c r="CY10" i="15"/>
  <c r="DB10" i="15" s="1"/>
  <c r="CY9" i="15"/>
  <c r="DB9" i="15" s="1"/>
  <c r="CY8" i="15"/>
  <c r="DB8" i="15" s="1"/>
  <c r="CY7" i="15"/>
  <c r="DB7" i="15" s="1"/>
  <c r="CX24" i="15"/>
  <c r="CX23" i="15"/>
  <c r="CX21" i="15"/>
  <c r="CX11" i="15"/>
  <c r="CX10" i="15"/>
  <c r="CX9" i="15"/>
  <c r="DK25" i="15"/>
  <c r="DN25" i="15" s="1"/>
  <c r="DK24" i="15"/>
  <c r="DK23" i="15"/>
  <c r="DN23" i="15" s="1"/>
  <c r="DK22" i="15"/>
  <c r="DN22" i="15" s="1"/>
  <c r="DK21" i="15"/>
  <c r="DN21" i="15" s="1"/>
  <c r="DK20" i="15"/>
  <c r="DN20" i="15" s="1"/>
  <c r="DK19" i="15"/>
  <c r="DN19" i="15" s="1"/>
  <c r="DK18" i="15"/>
  <c r="DN18" i="15" s="1"/>
  <c r="DK17" i="15"/>
  <c r="DN17" i="15" s="1"/>
  <c r="DK16" i="15"/>
  <c r="DN16" i="15" s="1"/>
  <c r="DK15" i="15"/>
  <c r="DN15" i="15" s="1"/>
  <c r="DK14" i="15"/>
  <c r="DK13" i="15"/>
  <c r="DN13" i="15" s="1"/>
  <c r="DK12" i="15"/>
  <c r="DK11" i="15"/>
  <c r="DN11" i="15" s="1"/>
  <c r="DK10" i="15"/>
  <c r="DN10" i="15" s="1"/>
  <c r="DK9" i="15"/>
  <c r="DN9" i="15" s="1"/>
  <c r="DK8" i="15"/>
  <c r="DK7" i="15"/>
  <c r="DK7" i="14" l="1"/>
  <c r="DN7" i="14" s="1"/>
  <c r="CH7" i="14"/>
  <c r="DN7" i="15"/>
  <c r="EA7" i="15"/>
  <c r="ED7" i="15" s="1"/>
  <c r="DR25" i="15"/>
  <c r="EA25" i="15"/>
  <c r="ED25" i="15" s="1"/>
  <c r="DR24" i="15"/>
  <c r="EA24" i="15"/>
  <c r="ED24" i="15" s="1"/>
  <c r="DR23" i="15"/>
  <c r="EA23" i="15"/>
  <c r="ED23" i="15" s="1"/>
  <c r="DR22" i="15"/>
  <c r="EA22" i="15"/>
  <c r="ED22" i="15" s="1"/>
  <c r="DR21" i="15"/>
  <c r="ED21" i="15"/>
  <c r="DR20" i="15"/>
  <c r="EA20" i="15"/>
  <c r="ED20" i="15" s="1"/>
  <c r="EA19" i="15"/>
  <c r="ED19" i="15" s="1"/>
  <c r="EA18" i="15"/>
  <c r="ED18" i="15" s="1"/>
  <c r="DR17" i="15"/>
  <c r="ED17" i="15"/>
  <c r="DR15" i="15"/>
  <c r="EA15" i="15"/>
  <c r="ED15" i="15" s="1"/>
  <c r="DR14" i="15"/>
  <c r="EA14" i="15"/>
  <c r="ED14" i="15" s="1"/>
  <c r="DR13" i="15"/>
  <c r="ED13" i="15"/>
  <c r="DR12" i="15"/>
  <c r="ED12" i="15"/>
  <c r="ED11" i="15"/>
  <c r="DV11" i="15"/>
  <c r="DR10" i="15"/>
  <c r="ED10" i="15"/>
  <c r="DR9" i="15"/>
  <c r="ED9" i="15"/>
  <c r="ED8" i="15"/>
  <c r="ED16" i="15"/>
  <c r="DR7" i="15"/>
  <c r="DN12" i="15"/>
  <c r="DN14" i="15"/>
  <c r="DN24" i="15"/>
  <c r="DN8" i="15"/>
  <c r="DR19" i="15"/>
  <c r="DR18" i="15"/>
  <c r="AE7" i="16"/>
  <c r="AH7" i="16" s="1"/>
  <c r="AE5" i="16"/>
  <c r="AH5" i="16" s="1"/>
  <c r="AE6" i="16"/>
  <c r="AH6" i="16" s="1"/>
  <c r="DB15" i="15"/>
  <c r="CX8" i="15"/>
  <c r="CX20" i="15"/>
  <c r="CX14" i="15"/>
  <c r="AL15" i="8" l="1"/>
  <c r="AK7" i="7" l="1"/>
  <c r="AK8" i="7"/>
  <c r="AK12" i="7"/>
  <c r="AK10" i="7"/>
  <c r="AK11" i="7"/>
  <c r="AL7" i="8" l="1"/>
  <c r="AL6" i="8"/>
  <c r="AL13" i="8" l="1"/>
  <c r="AL8" i="8"/>
  <c r="AJ8" i="10" l="1"/>
  <c r="AJ6" i="10"/>
  <c r="AJ7" i="10"/>
  <c r="AL14" i="8"/>
  <c r="AL9" i="8"/>
  <c r="AL10" i="8"/>
  <c r="AL11" i="8"/>
</calcChain>
</file>

<file path=xl/sharedStrings.xml><?xml version="1.0" encoding="utf-8"?>
<sst xmlns="http://schemas.openxmlformats.org/spreadsheetml/2006/main" count="1273" uniqueCount="159">
  <si>
    <t>Percent of inspections in which facilities have a written food safety plan when required</t>
  </si>
  <si>
    <t>Of inspections in which facilities have a food safety plan when required, percent of inspections in which facilities are determined by an FDA investigator to have a written hazard analysis identifying appropriate known or reasonably foreseeable hazards that require a preventive control</t>
  </si>
  <si>
    <t xml:space="preserve">Of inspections in which facilities have a food safety plan when required, percent of inspections in which facilities are determined by an FDA investigator to have appropriate hazards and preventive controls identified. 
Note: This measure excludes inspections in which facilities are not required to implement preventive controls under certain circumstances specified in 21 CFR 117.136. </t>
  </si>
  <si>
    <t>Compliant</t>
  </si>
  <si>
    <t>Not Compliant</t>
  </si>
  <si>
    <t>Of inspections in which facilities have identified process controls for hazards requiring them, percent of inspections in which facilities are compliant with all applicable process controls requirements covered associated with: Adequate Procedures, Monitoring, Corrective Action, Validation, and Verification.</t>
  </si>
  <si>
    <t>Process Controls Procedures - Adequate</t>
  </si>
  <si>
    <t>Process Controls - Validation</t>
  </si>
  <si>
    <t>Process Controls - Monitoring</t>
  </si>
  <si>
    <t>Process Controls - Corrective Action</t>
  </si>
  <si>
    <t>Process Controls - Verification</t>
  </si>
  <si>
    <t>Of inspections in which facilities have identified allergen controls for hazards requiring them, percent of inspections in which facilities are compliant with all applicable allergen controls requirements covered associated with: Adequate Procedures, Monitoring, Corrective Action, and Verification.</t>
  </si>
  <si>
    <t>Allergen Controls Procedures - Adequate</t>
  </si>
  <si>
    <t>Allergen Controls - Monitoring</t>
  </si>
  <si>
    <t>Allergen Controls - Corrective Action</t>
  </si>
  <si>
    <t>Allergen Controls - Verification</t>
  </si>
  <si>
    <t xml:space="preserve">Of inspections in which facilities have identified sanitation controls for hazards requiring them, percent of inspections in which facilities are compliant with all applicable sanitation controls requirements covered associated with: Adequate Procedures, Monitoring, Corrective Action, and Verification. </t>
  </si>
  <si>
    <t>Sanitation Controls Procedures - Adequate</t>
  </si>
  <si>
    <t>Sanitation Controls - Monitoring</t>
  </si>
  <si>
    <t>Sanitation Controls - Corrective Action</t>
  </si>
  <si>
    <t>Sanitation Controls - Verification</t>
  </si>
  <si>
    <t>Of inspections in which facilities established a written supply-chain program when required, percent of inspections in which facilities are in compliance with all supply-chain program requirements covered</t>
  </si>
  <si>
    <t>Measure Description:</t>
  </si>
  <si>
    <t>Recall Category</t>
  </si>
  <si>
    <t>Reason for Recall</t>
  </si>
  <si>
    <t>Chemical/foreign object</t>
  </si>
  <si>
    <t>Hazardous dietary ingredient</t>
  </si>
  <si>
    <t>Labeling/allergen</t>
  </si>
  <si>
    <t>Labeling/allergen cross contact</t>
  </si>
  <si>
    <t>Labeling/undeclared allergen</t>
  </si>
  <si>
    <t>Microbiological</t>
  </si>
  <si>
    <t>Listeria monocytogenes</t>
  </si>
  <si>
    <t>Salmonella</t>
  </si>
  <si>
    <t>Measure Title:</t>
  </si>
  <si>
    <t>Measures Description:</t>
  </si>
  <si>
    <t>Measure Data:</t>
  </si>
  <si>
    <t>Chemical contaminant</t>
  </si>
  <si>
    <t>Other hazards</t>
  </si>
  <si>
    <t>Labeling/undeclared non-allergenic ingredient</t>
  </si>
  <si>
    <t>Misc. labeling</t>
  </si>
  <si>
    <t>Other- not elsewhere listed</t>
  </si>
  <si>
    <t>Superpotency</t>
  </si>
  <si>
    <t>Underprocessing</t>
  </si>
  <si>
    <t>Total</t>
  </si>
  <si>
    <t>Measure Definitions:</t>
  </si>
  <si>
    <t>FY 2017 Q1</t>
  </si>
  <si>
    <t>FY 2017 Q2</t>
  </si>
  <si>
    <t>FY 2017 Q3</t>
  </si>
  <si>
    <t>FY 2017 Q4</t>
  </si>
  <si>
    <t>FY 2018 Q1</t>
  </si>
  <si>
    <t>FY 2018 Q2</t>
  </si>
  <si>
    <t>FY 2018 Q3</t>
  </si>
  <si>
    <t>FY 2018 Q4</t>
  </si>
  <si>
    <t>FY 2019 Q1</t>
  </si>
  <si>
    <t>Inspection Outcome</t>
  </si>
  <si>
    <t>Commodity</t>
  </si>
  <si>
    <t>Human Food</t>
  </si>
  <si>
    <t>NAI</t>
  </si>
  <si>
    <t>OAI</t>
  </si>
  <si>
    <t>VAI</t>
  </si>
  <si>
    <t>Animal Food</t>
  </si>
  <si>
    <t>Outcome:</t>
  </si>
  <si>
    <t xml:space="preserve">Compliant    </t>
  </si>
  <si>
    <t xml:space="preserve">Not Compliant    </t>
  </si>
  <si>
    <t xml:space="preserve">% Compliant    </t>
  </si>
  <si>
    <t>% Compliant</t>
  </si>
  <si>
    <t>II. Preventive Controls Human Food Supply-Chain Program Requirements</t>
  </si>
  <si>
    <t>III. Time between recall initiation and firm issuance of initial press release to the public</t>
  </si>
  <si>
    <t>III. Number and Percent of Domestic Preventive Controls inspections classified NAI, VAI, OAI</t>
  </si>
  <si>
    <t>IV. Number and Percent of Animal Food CGMP inspections under 21 CFR part 507 classified NAI, VAI, OAI</t>
  </si>
  <si>
    <t>FY 2019 Q3</t>
  </si>
  <si>
    <t>FY 2019 Q2</t>
  </si>
  <si>
    <t>Scope</t>
  </si>
  <si>
    <t>Full</t>
  </si>
  <si>
    <t>Limited</t>
  </si>
  <si>
    <t>Foreign object</t>
  </si>
  <si>
    <t>Pathogenic E.coli</t>
  </si>
  <si>
    <t>Virus</t>
  </si>
  <si>
    <t>Other Microbiological</t>
  </si>
  <si>
    <t>Off odor/taste</t>
  </si>
  <si>
    <t>Class</t>
  </si>
  <si>
    <t>Class I Recall Event - A situation in which there is a reasonable probability that the use of or exposure to a violative product will cause serious adverse health consequences or death.
Class II Recall Event - A situation in which use of or exposure to a violative product may cause temporary or medically reversible adverse health consequences or where the probability of serious adverse health consequences is remote.</t>
  </si>
  <si>
    <t>Within 1 Day</t>
  </si>
  <si>
    <t>Within 2-5 Days</t>
  </si>
  <si>
    <t>More than 5 Days</t>
  </si>
  <si>
    <t>This workbook contains information and data associated with the Food and Drug Administration's FDA-TRACK: Food Safety Dashboard - Preventive Controls and Current Good Manufacturing Practice performance measures.</t>
  </si>
  <si>
    <t>Percent of Total</t>
  </si>
  <si>
    <t>Days to Firm-issued Press Release</t>
  </si>
  <si>
    <t>FY 2019 Q4</t>
  </si>
  <si>
    <t>FY 2017</t>
  </si>
  <si>
    <t>FY 2018</t>
  </si>
  <si>
    <t>FY 2019</t>
  </si>
  <si>
    <t>Q1</t>
  </si>
  <si>
    <t>Q2</t>
  </si>
  <si>
    <t>Q3</t>
  </si>
  <si>
    <t>Q4</t>
  </si>
  <si>
    <t>No Action Indicated (NAI) - No objectionable conditions or practices were found during the inspection (or the objectionable conditions found do not justify further regulatory action). This measure presents data for inspections with final classifications.
Voluntary Action Indicated (VAI) - Objectionable conditions or practices were found but the agency is not prepared to take or recommend any administrative or regulatory action. This measure presents data for inspections with final classifications.
Official Action Indicated (OAI) - Regulatory and/or administrative actions will be recommended. This measure presents data for inspections with final classifications.
Preventive Controls Human Food Full-scope Inspection - Comprehensive inspection at prioritized human food facilities subject to 21 CFR 117 subparts A, B, C, F and G.
Subpart A. General Provisions - Management of each facility must ensure compliance with 21 CFR 117.4 Qualifications of Individuals Who Manufacture, Process, Pack, or Hold Food under Subpart A General Provisions. Per this section, everyone engaged in manufacturing, processing, packing, or holding food or supervising such activities must:
	be qualified through education, training, experience, or a combination of these factors to perform their respective assigned duties;
	receive training in the principles of food safety and food hygiene, including the importance of employee health and hygiene, as appropriate to the food, facility, and assigned duties;
	for supervisors who have been trained to supervise the production of clean and safe food, ensure employee compliance with training requirements and have this responsibility clearly assigned to them, and;
	maintain records that document food safety and hygiene training.
Subpart B. Current Good Manufacturing Practices - Management of each facility must ensure compliance with Subpart B Current Good Manufacturing Practice. Specifically, they must ensure that all requirements are met pertaining to Personnel, Plants and Grounds, Sanitary Operations, Sanitary Facilities and Controls, Equipment and Utensils, Processes and Controls, Warehousing and Distribution, Holding and Distribution of Human Food By-Products for Use as Animal Food and Defect Action Levels.
Subpart C. Hazard Analysis and Risk-Based Preventive Controls - Facilities that are subject to subpart C are required to develop and maintain a written Food Safety Plan (FSP) that includes, at a minimum, a written hazard analysis. If the hazard analysis reveals one or more hazards requiring a preventive control, then the firm must have and implement written preventive control programs. Preventive control programs may include process controls, food allergen controls, sanitation controls, supply-chain controls, other controls and a recall plan. The FSP must be developed and maintained or overseen by a preventive controls qualified individual (PCQI) and the plan must be reanalyzed every three years at a minimum.
Subpart F. Requirements Applying to Records That Must be Established and Maintained - Subpart F covers the requirements for records in subparts A, C, D (Modified Requirements), &amp; G that must be established and maintained.
Subpart G. Supply-Chain Programs - Facilities that identify the need for a supply chain preventive control based on their hazard analysis, must include such a written program as part of their food safety plan (FSP). The basic required components include using approved suppliers and determining, conducting and documenting supplier verification activities. The supply chain program must provide assurance that any hazards requiring a preventive control have been significantly minimized or prevented.
Preventive Controls Human Food Limited-scope Inspection - Broad-based inspection at all food facilities in the work plan subject to 21 CFR 117 subparts C and G that are not prioritized for full scope PCHF inspections.
Preventive Controls Animal Food Full-scope Inspection - An inspection where the complete requirements of the PCAF regulation (found in 21 CFR Part 507), including Current Good Manufacturing Practice and Hazard Analysis and Risk-Based Preventive Controls requirements, are covered and assessed for compliance.
Preventive Controls Animal Food CGMP Inspection - An inspection where limited requirements of the PCAF regulation (found in 21 CFR Part 507) are covered and assessed for compliance.  These inspections will be limited to the requirements for qualified individuals, current good manufacturing practice requirements, and qualified facility requirements, if applicable.</t>
  </si>
  <si>
    <t>No Action Indicated (NAI) - No objectionable conditions or practices were found during the inspection (or the objectionable conditions found do not justify further regulatory action). This measure presents data for inspections with final classifications.
Voluntary Action Indicated (VAI) - Objectionable conditions or practices were found but the agency is not prepared to take or recommend any administrative or regulatory action. This measure presents data for inspections with final classifications.
Official Action Indicated (OAI) - Regulatory and/or administrative actions will be recommended. This measure presents data for inspections with final classifications.
Preventive Controls Animal Food CGMP Inspection - An inspection where limited requirements of the PCAF regulation (found in 21 CFR Part 507) are covered and assessed for compliance.  These inspections will be limited to the requirements for qualified individuals, current good manufacturing practice requirements, and qualified facility requirements, if applicable.</t>
  </si>
  <si>
    <t>FY 2020</t>
  </si>
  <si>
    <t>FY 2020 Q1</t>
  </si>
  <si>
    <t>FY 2020 Q2</t>
  </si>
  <si>
    <t>FY 2020 Q3</t>
  </si>
  <si>
    <t>FY 2020 Q4</t>
  </si>
  <si>
    <t>The Current Good Manufacturing Practice, Hazard Analysis, and Risk-Based Preventive Controls for Human Food regulation (21 CFR part 117) contains several requirements for domestic and foreign food facilities. Among its major features, the regulation updated the Current Good Manufacturing Practices (CGMPs, primarily in Subpart B, with related requirements in Subparts A and F) and established requirements for Preventive Controls, which are primarily found in Subparts C and G, with related requirements in Subparts A, D, E, and F. Firms subject to Subparts C and G are indicated in these measures as firms subject to the “Preventive Controls requirements” of the regulation. Notable exemptions to Subparts C and G coverage include qualified facilities (which include very small businesses, essentially those with annual sales of less than $1 million) and facilities already subject to existing preventive-type regulations for seafood, juice, and finished dietary supplements. 
The CGMP &amp; Preventive Controls for Human Foods regulation (PCHF) requires preventive controls for food facilities aimed at reducing foodborne contamination (i.e., with physical, chemical and biological hazards). In Subpart C of this regulation, food facilities subject to the regulation are required to implement a written food safety plan. This includes: (1) evaluating the hazards that could affect food safety, (2) specifying what preventive steps, or controls, will be put in place to significantly minimize or prevent the hazards, (3) specifying how the facility will monitor and verify these controls to ensure they are working, (4) maintaining routine records of the monitoring and verification, and (5) specifying what actions the facility will take to correct problems that arise.  
The FDA will track these measures over time to monitor industry’s compliance. It is expected to take several years to establish meaningful trends. The results below include domestic and foreign inspections, but do not include inspections conducted by state regulatory partners. Many factors will influence these numbers, but four factors are worth noting: 
-  Inspections Prioritized Based on Risk: These numbers only include PCHF inspections where FDA covers comprehensively the full scope of 21 CFR 117 Subparts A, B, C, F and G. Facilities are typically prioritized for these inspections based on risk. As a result, these numbers are not representative of all human food facilities subject to preventive controls requirements. 
-  Size of Business Inspected: The CGMP &amp; PCHF regulation featured staggered compliance dates. These compliance dates were based on business size to allow smaller businesses more time to comply. As a result, the inspections reported for FY17 represent inspections of larger businesses. Small businesses—defined as those with fewer than 500 full-time employees—were not required to comply until September 18, 2017. (There are some exceptions. A complete description of the compliance dates is published on the FDA’s FSMA home page: https://www.fda.gov/food/food-safety-modernization-act-fsma/fsma-compliance-dates) 
-  Regulatory Approach: During the implementation of the FSMA rules, FDA’s approach has been to “educate before and while we regulate.” In addition to outreach, training and technical assistance efforts, this approach has entailed conducting interactive inspections to facilitate mutual education. It has also meant focusing enforcement on food safety problems that pose a public health risk. These numbers reflect observations noted on the Form FDA 483 issued to firm management at the end of an inspection. 
-  New Information Technology Systems: As the FDA increased PCHF inspections over the first two years, it also trained more investigators and adopted improved IT systems. Except for the first measure, the measures below rely on a new inspectional system for more comprehensive, structured reporting of the regulation requirements covered during inspections and compliance deficiencies observed. This new system was first piloted within the PCHF inspection assignment, and its usage for those inspections steadily increased. The system is not currently available for PCHF inspections conducted by state regulatory partners. Thus, the number of inspections reported for these measures is a function of the increased adoption of this new system over time. Also, at all times, the number of inspections underlying each measure will vary based on whether the regulatory requirements specified in the measure were 1) applicable to the facility and the product(s) inspected, and 2) covered during the inspection.</t>
  </si>
  <si>
    <t>Increased Compliance by Industry with Preventive Controls Regulation Requirements</t>
  </si>
  <si>
    <t>I. Adoption of Food Safety Plans by firms subject to the Preventive Controls requirements of the Current Good Manufacturing Practice and Preventive Controls regulation for Human Foods</t>
  </si>
  <si>
    <t>More Rapid and Effective Recall Actions by Facilities Subject to the Preventive Controls Regulations</t>
  </si>
  <si>
    <t xml:space="preserve">As established in Subpart G of the CGMP &amp; PCHF regulation, facilities subject to the requirement must have and implement a risk-based supply-chain program if the hazard analysis identifies a hazard that (1) requires a preventive control and (2) the control will be applied in the facility’s supply chain. This measure aims to show whether firms are complying with these requirements. 
The FDA will track this measure over time to monitor industry’s compliance. It is expected to take several years to establish meaningful trends. The results below include domestic and foreign inspections, but do not include inspections conducted by state regulatory partners. Many factors will influence these numbers, but four factors are worth noting: 
-  Inspections Prioritized Based on Risk: These numbers only include PCHF inspections where FDA covers comprehensively the full scope of 21 CFR 117 Subparts A, B, C, F and G. Facilities are typically prioritized for these inspections based on risk. As a result, these numbers are not representative of all human food facilities subject to preventive controls requirements. 
-  Size of Business Inspected: The CGMP &amp; PCHF regulation featured staggered compliance dates. These compliance dates were based on business size to allow smaller businesses more time to comply. The regulation’s Subpart G supply-chain program requirements had different compliance dates, which depended on the characteristics of both the receiving facility and the supplier, as well as supplier compliance dates for applicable FSMA rules. Receiving facilities that are small businesses—defined as those with fewer than 500 full-time employees—were not required to comply until September 18, 2017 or six months after that date, depending on whether and when the supplier of the raw material or other ingredient was required to comply with the CGMP &amp; PCHF regulation or the Produce Safety regulation. Qualified facilities (which include very small businesses) are exempt from subparts C and G, and thus are not subject to the requirements for a supply-chain program. (A complete description of the compliance dates is published on the FDA’s FSMA home page: https://www.fda.gov/food/food-safety-modernization-act-fsma/fsma-compliance-dates) 
-  Regulatory Approach: During the implementation of the FSMA rules, FDA’s approach has been to “educate before and while we regulate.” In addition to outreach, training and technical assistance efforts, this approach has entailed conducting interactive inspections to facilitate mutual education. It has also meant focusing enforcement on food safety problems that pose a public health risk. These numbers reflect observations noted on the Form FDA 483 issued to firm management at the end of an inspection. 
-  New Information Technology Systems: As the FDA increased PCHF inspections over the first two years, it also trained more investigators and adopted improved IT systems. The measure below relies on a new inspectional system for more comprehensive, structured reporting of the regulation requirements covered during inspections and compliance deficiencies observed. This new system was first piloted within the PCHF inspection assignment, and its usage for those inspections steadily increased. The system is not currently available for PCHF inspections conducted by state regulatory partners. Thus, the number of inspections reported for this measure is a function of the increased adoption of this new system over time. Also, at all times, the number of inspections underlying the measure will vary based on whether the regulatory requirements specified in the measure were 1) applicable to the facility and the product(s) inspected, and 2) covered during the inspection. </t>
  </si>
  <si>
    <t>The ultimate goal of preventing unsafe human food from reaching the consumer will be advanced by food facilities recalling unsafe food products. A Class I recall event is a situation in which there is a reasonable probability that the use of or exposure to a violative product will cause serious adverse health consequences or death.  A Class II recall event is a situation in which use of, or exposure to, a violative product may cause temporary or medically reversible adverse health consequences, or where the probability of serious adverse health consequences is remote.
The Current Good Manufacturing Practice (CGMP), Hazard Analysis, and Risk-Based Preventive Controls for Human Food (PCHF) regulation (21 CFR part 117) requires preventive controls for food facilities aimed at reducing the foodborne contamination (i.e., with physical, chemical, and biological hazards) that can result in recall events.  Also, in Subpart C of this regulation, food facilities subject to the rule are required to implement a written recall plan for any hazards that require a preventive control.
Note: Current Fiscal Year represents performance year-to-date.</t>
  </si>
  <si>
    <t>I. Number of Class I and Class II recalls attributed to food produced at facilities subject to the Preventive Controls requirements of the CGMP &amp; PC Human Food regulation</t>
  </si>
  <si>
    <t>The ultimate goal of preventing unsafe and ineffective animal food from reaching the consumer will be advanced by recalling unsafe marketed animal food products at the manufacturing level that are considered in violation of the Preventive Controls Rule for Animal Food (PCAF) regulation. By doing this, FDA will be better able to protect the public health by ensuring the quality of animal food available in the U.S. marketplace.
Note: Current Fiscal Year represents performance year-to-date.</t>
  </si>
  <si>
    <t>II. Number of Class I and Class II recalls attributed to food produced at facilities subject to the Preventive Controls Animal Food regulation</t>
  </si>
  <si>
    <t>Swift action by a firm after identification of a recall event is critical to the prompt removal of the hazard from the distribution chain.  While firms are not always required to issue press, FDA monitors the speed by which a firm issues public notification regarding a recall event for Class I recalls when possible.  Detailed analysis of this information can contribute to improved Agency and firm collaboration in communicating hazard information and removing potential hazards from the marketplace.
This visual shows the number of days to a firm-issued press release for recalls. The chart shows the percentage of all recalls within this period that had firm-issued press releases within 1 day, within 2-5 days, or more than 5 days after the recall was initiated. Note that all Class I recalls are included regardless of whether the facility involved with the recall is exempt from the Human or Animal Food Preventive Controls regulations. Point to a slice of the donut to see the number of recalls that fell within the time span indicated.
Note: Current Fiscal Year represents performance year-to-date.</t>
  </si>
  <si>
    <t>FY 2021</t>
  </si>
  <si>
    <t>FY 2021 Q1</t>
  </si>
  <si>
    <t>FY 2021 Q2</t>
  </si>
  <si>
    <t>FY 2021 Q3</t>
  </si>
  <si>
    <t>Decomposition</t>
  </si>
  <si>
    <t>Inspection classifications provide an indicator of firm compliance with the Food, Drug and Cosmetic Act and other applicable regulations including Preventive Controls regulations.  FDA classifies inspections in terms of significance of observations and monitors trends at the firm and aggregate level.  Information is used to inform inspection strategies to facilitate increased compliance by industry of the Preventive Control regulation requirements.
For animal food, FDA delayed the start of routine inspections of the preventive controls requirements one year beyond the compliance date for each business size. Routine regulatory inspections for compliance with PC requirements started in the fall of 2018 with large businesses and added each business size (small and very small) in subsequent fiscal years. The results below include inspections by FDA and state regulatory partners.
To see data for foreign preventive controls inspections: https://www.fda.gov/about-fda/fda-track-agency-wide-program-performance/imported-food-safety-measures#3 
Note: Current Fiscal Year represents performance year-to-date.</t>
  </si>
  <si>
    <t>Inspection classifications provide an indicator of firm compliance with the Food, Drug and Cosmetic Act and other applicable regulations including Preventive Controls regulations. FDA classifies inspections in terms of significance of observations and monitors trends at the firm and aggregate level. Information is used to inform inspection strategies to facilitate increased compliance by industry of the Current Good Manufacturing Practice (CGMP) requirements of the Preventive Controls for Animal Food (PCAF) regulation. The CGMP requirements form the baseline requirements for manufacturing safe animal food. Implementation has been staggered by business size.
Prior to the PCAF regulation, CGMP requirements did not exist for the majority of animal food facilities, only those that were previously inspected against the existing medicated feed CGMP requirements. FDA has been conducting inspections of CGMP implementation since FY2016. All business sizes of animal food facilities (large, small, and very small) have reached their CGMP compliance date. FDA has delayed the start of routine inspections of the preventive controls requirements one year beyond the compliance date for each business size. This measure is only focused on compliance with the CGMP requirements of the regulation, and in the fall of 2020 will include inspections of qualified facilities to assess compliance with 21 CFR 507.7.  
This measure does not include inspectional classifications for facilities being inspected under both preventive controls and CGMP requirements in a single inspection. The results below include inspections by FDA and state regulatory partners.
Note: Current Fiscal Year represents performance year-to-date.</t>
  </si>
  <si>
    <t>Grand Total</t>
  </si>
  <si>
    <t>FY 2021 Q4</t>
  </si>
  <si>
    <t>FY 2022</t>
  </si>
  <si>
    <t>FY 2022 Q1</t>
  </si>
  <si>
    <t xml:space="preserve">Q1 </t>
  </si>
  <si>
    <t>FY 2022 Q2</t>
  </si>
  <si>
    <t>FY 2022 Q3</t>
  </si>
  <si>
    <t>Chemical</t>
  </si>
  <si>
    <t>Mycotoxins</t>
  </si>
  <si>
    <t>Class 1</t>
  </si>
  <si>
    <t>Class 2</t>
  </si>
  <si>
    <t>Nutrient Deficiency</t>
  </si>
  <si>
    <t>Nutrient Toxicity</t>
  </si>
  <si>
    <t>Subpotent Drug Level</t>
  </si>
  <si>
    <t>Super-potent Drug Level</t>
  </si>
  <si>
    <t>Other</t>
  </si>
  <si>
    <t>Foreign Object</t>
  </si>
  <si>
    <t>Other Hazards</t>
  </si>
  <si>
    <t>FY 2022 Q4</t>
  </si>
  <si>
    <t>Subpotentcy</t>
  </si>
  <si>
    <t>FY 2023 Q1</t>
  </si>
  <si>
    <t xml:space="preserve">FY 2023 Q1 </t>
  </si>
  <si>
    <t>FY 2023</t>
  </si>
  <si>
    <t>FY 2023 Q2</t>
  </si>
  <si>
    <t>FY 2023 Q3</t>
  </si>
  <si>
    <t>FY 2023 Q4</t>
  </si>
  <si>
    <t>FY 2024 Q1</t>
  </si>
  <si>
    <t>FY 2024</t>
  </si>
  <si>
    <t>The data provided within this workbook are produced on an ongoing basis for performance management purposes and are subject to change due to updates of preliminary estimates, corrections, or other reasons.</t>
  </si>
  <si>
    <t>I. Adoption of Animal Food Safety Plans by firms subject to the Preventive Controls requirements of the Current Good Manufacturing Practice and Preventive Controls regulation for Food for Animals</t>
  </si>
  <si>
    <t xml:space="preserve">The Current Good Manufacturing Practice, Hazard Analysis, and Risk-Based Preventive Controls for Food for Animals regulation (PCAF regulation found in 21 CFR Part 507) contains several requirements for domestic and foreign facilities. Among its major features, the regulation established requirements for Current Good Manufacturing Practices (CGMPs, primarily in Subpart B, with related requirements in Subparts A and F) and Preventive Controls (PC), which are primarily found in Subparts C and E, with related requirements in Subparts A, D, and F.  Notable exemptions to Subparts C and E include qualified facilities (which include very small business, essentially those with annual sales of less than $2.5 adjusted by inflation, FSMA Inflation Adjusted Cut Offs | FDA), facilities that are solely engaged in the holding and/or transportation of one or more raw agricultural ingredients, and facilities that are not required to register as a food facility. 
The PCAF regulation requires preventive controls for animal food facilities aimed at significantly minimizing or preventing food safety hazards (i.e., physical, chemical, and biological hazards). In Subpart C of this regulation, food facilities subject to these requirements are required to implement a written food safety plan.  This written food safety plan includes evaluating the hazards that could affect food safety, specifying what preventive controls will be put in place to significantly minimize or prevent the hazard(s), specifying how the firm will monitor and verify these controls to ensure they are working, maintaining records created from monitoring and verification of the control(s), and specifying what actions are taken to correct problems that arise during control of the hazard(s) at the firm. 
The FDA will track these measures over time to monitor industry’s compliance. It is expected to take several years to establish meaningful trends. The results below include domestic and foreign FDA inspections as well as some state regulatory inspections where data is available. Many factors will influence these numbers. Four factors are worth mentioning: 
· Risk-based inspection prioritization – These numbers only include PCAF inspections where FDA covers comprehensively the full CGMP and PC requirements within 21 CFR 507 Subparts A, B, C, E, and F. Since FY20, facilities have been prioritized based on risk.  The COVID-19 pandemic did impact inspections in FY20 and FY21. 
· Size of Business Inspected – The PCAF regulation had staggered compliance dates for CGMP requirements versus PC requirements. These compliance dates and enforcement discretion were based on business size to allow smaller businesses more time to comply.  An additional year was provided for animal food facilities to adjust their food safety plans prior to the start of inspections.  As a result, inspections under the full requirements began for large business in FY 2019, for small businesses, FY 2020, and for all business sizes in FY 2021. (A complete description of the compliance dates is published on the FDA’s FSMA home page: https://www.fda.gov/food/food-safety-modernization-act-fsma/fsma-compliance-dates)
· Regulatory Approach – During the implementation of the FSMA rules, FDA’s approach has been to ‘educate before and while we regulate.” In addition to outreach, training and technical assistance efforts, this approach has entailed conducting interactive inspections to facilitate mutual education. It has also meant focusing enforcement on food safety concerns that pose a public health risk.  These numbers reflect observations noted on the Form FDA 483 issued to firm management and not if the observation was only discussed with them at the end of an inspection. 
· New Information Technology Systems – As FDA increases PCAF inspections over the next few years, it also will train more investigators and continue to improve IT systems. The measures listed below rely on new inspectional systems gathering more comprehensive, structured data of regulation requirements and observations cited. This new system has been used since the first PC inspection occurred in July 2018. </t>
  </si>
  <si>
    <t xml:space="preserve">Animal Food Safety Plan
Percent of foreign and domestic inspections in which facilities have a written food safety plan when required. This does not include inspection data from states under contract with FDA. </t>
  </si>
  <si>
    <t xml:space="preserve">Hazard Analysis
Of inspections in which facilites have a food safety plan when required from July 2018 to present, percent of inspections in which facilities are determined by an FDA investigator to have a written hazard anaylsis identifying appropriate known or reasonably foreseeable hazards that require a preventive control. This will include facilities that are cited as not having a written hazard analysis or lack of evaluation of the known or reasonably foreseeable hazard(s) in their hazard anaylsis. This does not include inspection data from states under contract with FDA. </t>
  </si>
  <si>
    <t xml:space="preserve">Identification of Preventive Controls
Of inspections in which facilities have a food safety plan when required from July 2018 to present, percent of inspections in which facilities are determined by an FDA investigator to have preventive control(s) for any hazard requiring a preventive control. This does not include inspection data from states under contract with FDA. 
Note: This measure excludes inspections in which facilities are not required to implement preventive controls under certain circumstances specified in 21 CFR 117.136. </t>
  </si>
  <si>
    <t>FY 2024 Q2</t>
  </si>
  <si>
    <t>FY 2024 Q3</t>
  </si>
  <si>
    <t>Information is current as of 9/30/2024.</t>
  </si>
  <si>
    <t>FY 2024 Q4</t>
  </si>
  <si>
    <t>Note: Preliminary FY 2024 performance is presented in the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</si>
</sst>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0"/>
      <color theme="1"/>
      <name val="Calibri"/>
      <family val="2"/>
      <scheme val="minor"/>
    </font>
    <font>
      <sz val="10"/>
      <color theme="1"/>
      <name val="Calibri"/>
      <family val="2"/>
      <scheme val="minor"/>
    </font>
    <font>
      <b/>
      <sz val="10"/>
      <color theme="1"/>
      <name val="Calibri"/>
      <family val="2"/>
      <scheme val="minor"/>
    </font>
    <font>
      <sz val="10"/>
      <color rgb="FF333333"/>
      <name val="Calibri"/>
      <family val="2"/>
      <scheme val="minor"/>
    </font>
    <font>
      <sz val="8"/>
      <name val="Calibri"/>
      <family val="2"/>
      <scheme val="minor"/>
    </font>
    <font>
      <sz val="11"/>
      <name val="Calibri"/>
      <family val="2"/>
      <scheme val="minor"/>
    </font>
    <font>
      <sz val="10"/>
      <name val="Calibri"/>
      <family val="2"/>
      <scheme val="minor"/>
    </font>
    <font>
      <sz val="10"/>
      <color rgb="FF000000"/>
      <name val="Calibri"/>
      <family val="2"/>
      <scheme val="minor"/>
    </font>
    <font>
      <i/>
      <sz val="10"/>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1" fillId="0" borderId="0"/>
  </cellStyleXfs>
  <cellXfs count="65">
    <xf numFmtId="0" fontId="0" fillId="0" borderId="0" xfId="0"/>
    <xf numFmtId="0" fontId="2" fillId="0" borderId="0" xfId="0" applyFont="1"/>
    <xf numFmtId="0" fontId="0" fillId="0" borderId="0" xfId="0" applyAlignment="1">
      <alignment horizontal="left" vertical="top" wrapText="1"/>
    </xf>
    <xf numFmtId="0" fontId="0" fillId="0" borderId="0" xfId="0" applyAlignment="1">
      <alignment wrapText="1"/>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center"/>
    </xf>
    <xf numFmtId="0" fontId="0" fillId="0" borderId="0" xfId="0" applyAlignment="1">
      <alignment horizontal="left" indent="2"/>
    </xf>
    <xf numFmtId="164" fontId="0" fillId="0" borderId="0" xfId="1" applyNumberFormat="1" applyFont="1"/>
    <xf numFmtId="0" fontId="2" fillId="0" borderId="0" xfId="0" applyFont="1" applyAlignment="1">
      <alignment horizontal="right"/>
    </xf>
    <xf numFmtId="0" fontId="2" fillId="0" borderId="0" xfId="0" applyFont="1" applyAlignment="1">
      <alignment horizontal="right" indent="1"/>
    </xf>
    <xf numFmtId="0" fontId="0" fillId="0" borderId="0" xfId="0" applyAlignment="1">
      <alignment vertical="top" wrapText="1"/>
    </xf>
    <xf numFmtId="9" fontId="1" fillId="0" borderId="0" xfId="1" applyFont="1" applyFill="1"/>
    <xf numFmtId="0" fontId="2" fillId="0" borderId="0" xfId="0" applyFont="1" applyAlignment="1">
      <alignment horizontal="center" vertical="center"/>
    </xf>
    <xf numFmtId="0" fontId="0" fillId="0" borderId="0" xfId="0" applyAlignment="1">
      <alignment horizontal="left" wrapText="1"/>
    </xf>
    <xf numFmtId="0" fontId="1" fillId="0" borderId="0" xfId="0" applyFont="1"/>
    <xf numFmtId="0" fontId="0" fillId="0" borderId="0" xfId="0" applyAlignment="1">
      <alignment horizontal="left" wrapText="1" indent="2"/>
    </xf>
    <xf numFmtId="0" fontId="0" fillId="0" borderId="0" xfId="0" applyFont="1"/>
    <xf numFmtId="0" fontId="3" fillId="0" borderId="0" xfId="0" applyFont="1" applyAlignment="1">
      <alignment vertical="center"/>
    </xf>
    <xf numFmtId="0" fontId="0" fillId="0" borderId="0" xfId="0" applyFont="1" applyAlignment="1">
      <alignment wrapText="1"/>
    </xf>
    <xf numFmtId="0" fontId="0" fillId="0" borderId="0" xfId="0" applyFont="1" applyAlignment="1"/>
    <xf numFmtId="14" fontId="0" fillId="0" borderId="0" xfId="0" applyNumberFormat="1" applyFont="1" applyBorder="1"/>
    <xf numFmtId="0" fontId="0" fillId="0" borderId="0" xfId="0" applyFont="1" applyBorder="1"/>
    <xf numFmtId="14" fontId="0" fillId="0" borderId="0" xfId="0" applyNumberFormat="1" applyFont="1"/>
    <xf numFmtId="0" fontId="0" fillId="0" borderId="0" xfId="0" applyFont="1" applyAlignment="1">
      <alignment horizontal="left" vertical="top" wrapText="1"/>
    </xf>
    <xf numFmtId="0" fontId="0" fillId="0" borderId="0" xfId="0" applyFont="1" applyAlignment="1">
      <alignment horizontal="left" vertical="top"/>
    </xf>
    <xf numFmtId="0" fontId="3" fillId="0" borderId="0" xfId="0" applyFont="1" applyAlignment="1"/>
    <xf numFmtId="0" fontId="0" fillId="0" borderId="0" xfId="0" applyBorder="1"/>
    <xf numFmtId="0" fontId="0" fillId="0" borderId="0" xfId="0" applyFont="1" applyFill="1" applyBorder="1"/>
    <xf numFmtId="1" fontId="3" fillId="0" borderId="0" xfId="0" applyNumberFormat="1" applyFont="1" applyAlignment="1">
      <alignment vertical="center"/>
    </xf>
    <xf numFmtId="1" fontId="0" fillId="0" borderId="0" xfId="1" applyNumberFormat="1" applyFont="1"/>
    <xf numFmtId="1" fontId="5" fillId="0" borderId="0" xfId="0" applyNumberFormat="1" applyFont="1"/>
    <xf numFmtId="9" fontId="5" fillId="0" borderId="0" xfId="0" applyNumberFormat="1" applyFont="1"/>
    <xf numFmtId="0" fontId="5" fillId="0" borderId="0" xfId="0" applyFont="1"/>
    <xf numFmtId="0" fontId="0" fillId="0" borderId="0" xfId="0" applyFill="1"/>
    <xf numFmtId="0" fontId="2" fillId="0" borderId="0" xfId="0" applyFont="1" applyFill="1"/>
    <xf numFmtId="1" fontId="6" fillId="0" borderId="0" xfId="0" applyNumberFormat="1" applyFont="1"/>
    <xf numFmtId="9" fontId="6" fillId="0" borderId="0" xfId="0" applyNumberFormat="1" applyFont="1"/>
    <xf numFmtId="0" fontId="6" fillId="0" borderId="0" xfId="0" applyFont="1"/>
    <xf numFmtId="0" fontId="7" fillId="0" borderId="0" xfId="0" applyFont="1"/>
    <xf numFmtId="9" fontId="0" fillId="0" borderId="0" xfId="0" applyNumberFormat="1" applyFill="1"/>
    <xf numFmtId="0" fontId="0" fillId="0" borderId="0" xfId="0" applyNumberFormat="1" applyFill="1"/>
    <xf numFmtId="0" fontId="2" fillId="0" borderId="0" xfId="0" applyNumberFormat="1" applyFont="1" applyFill="1"/>
    <xf numFmtId="9" fontId="6" fillId="0" borderId="0" xfId="0" applyNumberFormat="1" applyFont="1" applyFill="1"/>
    <xf numFmtId="3" fontId="6" fillId="0" borderId="0" xfId="0" applyNumberFormat="1" applyFont="1" applyFill="1"/>
    <xf numFmtId="0" fontId="5" fillId="0" borderId="0" xfId="0" applyNumberFormat="1" applyFont="1" applyFill="1"/>
    <xf numFmtId="9" fontId="5" fillId="0" borderId="0" xfId="0" applyNumberFormat="1" applyFont="1" applyFill="1"/>
    <xf numFmtId="0" fontId="5" fillId="0" borderId="0" xfId="0" applyFont="1" applyFill="1"/>
    <xf numFmtId="1" fontId="6" fillId="0" borderId="0" xfId="0" applyNumberFormat="1" applyFont="1" applyFill="1"/>
    <xf numFmtId="0" fontId="3" fillId="0" borderId="0" xfId="0" applyFont="1"/>
    <xf numFmtId="0" fontId="1" fillId="0" borderId="0" xfId="2" applyFill="1"/>
    <xf numFmtId="2" fontId="5" fillId="0" borderId="0" xfId="0" applyNumberFormat="1" applyFont="1" applyFill="1"/>
    <xf numFmtId="2" fontId="0" fillId="0" borderId="0" xfId="0" applyNumberFormat="1" applyFill="1"/>
    <xf numFmtId="9" fontId="0" fillId="0" borderId="0" xfId="0" applyNumberFormat="1"/>
    <xf numFmtId="9" fontId="2" fillId="0" borderId="0" xfId="0" applyNumberFormat="1" applyFont="1"/>
    <xf numFmtId="0" fontId="0" fillId="0" borderId="0" xfId="2" applyFont="1" applyFill="1"/>
    <xf numFmtId="1" fontId="0" fillId="0" borderId="0" xfId="0" applyNumberFormat="1"/>
    <xf numFmtId="0" fontId="0" fillId="0" borderId="0" xfId="0" applyFont="1" applyFill="1"/>
    <xf numFmtId="1" fontId="0" fillId="0" borderId="0" xfId="0" applyNumberFormat="1" applyFill="1"/>
    <xf numFmtId="1" fontId="2" fillId="0" borderId="0" xfId="0" applyNumberFormat="1" applyFont="1" applyFill="1"/>
    <xf numFmtId="1" fontId="5" fillId="0" borderId="0" xfId="0" applyNumberFormat="1" applyFont="1" applyFill="1"/>
    <xf numFmtId="1" fontId="2" fillId="0" borderId="0" xfId="0" applyNumberFormat="1" applyFont="1"/>
    <xf numFmtId="0" fontId="8" fillId="0" borderId="0" xfId="0" applyFont="1"/>
    <xf numFmtId="0" fontId="0" fillId="0" borderId="0" xfId="0" applyAlignment="1">
      <alignment horizontal="left" wrapText="1"/>
    </xf>
    <xf numFmtId="0" fontId="0" fillId="0" borderId="0" xfId="0" applyFont="1" applyAlignment="1">
      <alignment horizontal="left" wrapText="1"/>
    </xf>
  </cellXfs>
  <cellStyles count="3">
    <cellStyle name="Normal" xfId="0" builtinId="0"/>
    <cellStyle name="Normal 2 2" xfId="2" xr:uid="{11CBA47E-F5DF-4573-B361-ED6AFC76B59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
  <sheetViews>
    <sheetView tabSelected="1" workbookViewId="0">
      <selection sqref="A1:K1"/>
    </sheetView>
  </sheetViews>
  <sheetFormatPr defaultRowHeight="12.75" x14ac:dyDescent="0.2"/>
  <sheetData>
    <row r="1" spans="1:11" ht="28.5" customHeight="1" x14ac:dyDescent="0.2">
      <c r="A1" s="63" t="s">
        <v>85</v>
      </c>
      <c r="B1" s="63"/>
      <c r="C1" s="63"/>
      <c r="D1" s="63"/>
      <c r="E1" s="63"/>
      <c r="F1" s="63"/>
      <c r="G1" s="63"/>
      <c r="H1" s="63"/>
      <c r="I1" s="63"/>
      <c r="J1" s="63"/>
      <c r="K1" s="63"/>
    </row>
    <row r="3" spans="1:11" x14ac:dyDescent="0.2">
      <c r="A3" t="s">
        <v>156</v>
      </c>
    </row>
    <row r="5" spans="1:11" ht="26.25" customHeight="1" x14ac:dyDescent="0.2">
      <c r="A5" s="64" t="s">
        <v>148</v>
      </c>
      <c r="B5" s="64"/>
      <c r="C5" s="64"/>
      <c r="D5" s="64"/>
      <c r="E5" s="64"/>
      <c r="F5" s="64"/>
      <c r="G5" s="64"/>
      <c r="H5" s="64"/>
      <c r="I5" s="64"/>
      <c r="J5" s="64"/>
      <c r="K5" s="64"/>
    </row>
  </sheetData>
  <mergeCells count="2">
    <mergeCell ref="A1:K1"/>
    <mergeCell ref="A5:K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FACD-60CA-44F3-8770-00957060F66E}">
  <dimension ref="A1:EI45"/>
  <sheetViews>
    <sheetView zoomScaleNormal="100" workbookViewId="0"/>
  </sheetViews>
  <sheetFormatPr defaultRowHeight="12.75" x14ac:dyDescent="0.2"/>
  <cols>
    <col min="1" max="1" width="19.28515625" customWidth="1"/>
    <col min="2" max="2" width="68.140625" customWidth="1"/>
    <col min="3" max="14" width="9.28515625" customWidth="1"/>
    <col min="15" max="98" width="9.140625" customWidth="1"/>
    <col min="99" max="122" width="9.140625" style="34" customWidth="1"/>
    <col min="123" max="127" width="9.140625" style="34"/>
    <col min="128" max="129" width="9.140625" style="58"/>
    <col min="130" max="134" width="9.140625" style="34"/>
  </cols>
  <sheetData>
    <row r="1" spans="1:139" x14ac:dyDescent="0.2">
      <c r="A1" s="4" t="s">
        <v>33</v>
      </c>
      <c r="B1" t="s">
        <v>104</v>
      </c>
      <c r="CV1" s="41"/>
      <c r="CW1" s="41"/>
      <c r="CZ1" s="41"/>
      <c r="DA1" s="41"/>
      <c r="DD1" s="41"/>
      <c r="DE1" s="41"/>
    </row>
    <row r="2" spans="1:139" ht="38.25" x14ac:dyDescent="0.2">
      <c r="A2" s="4" t="s">
        <v>33</v>
      </c>
      <c r="B2" s="3" t="s">
        <v>105</v>
      </c>
      <c r="CQ2" s="34"/>
      <c r="CU2" s="41"/>
      <c r="CV2" s="41"/>
      <c r="CW2" s="41"/>
      <c r="CY2" s="41"/>
      <c r="CZ2" s="41"/>
      <c r="DA2" s="41"/>
      <c r="DC2" s="41"/>
      <c r="DD2" s="41"/>
      <c r="DE2" s="41"/>
    </row>
    <row r="3" spans="1:139" ht="57.75" customHeight="1" x14ac:dyDescent="0.2">
      <c r="A3" s="4" t="s">
        <v>22</v>
      </c>
      <c r="B3" s="11" t="s">
        <v>103</v>
      </c>
      <c r="CU3" s="41"/>
      <c r="CV3" s="41"/>
      <c r="CW3" s="41"/>
      <c r="CY3" s="41"/>
      <c r="CZ3" s="41"/>
      <c r="DA3" s="41"/>
      <c r="DC3" s="41"/>
      <c r="DD3" s="41"/>
      <c r="DE3" s="41"/>
    </row>
    <row r="4" spans="1:139" x14ac:dyDescent="0.2">
      <c r="A4" s="4" t="s">
        <v>35</v>
      </c>
      <c r="B4" s="62" t="s">
        <v>158</v>
      </c>
      <c r="C4" s="1" t="s">
        <v>89</v>
      </c>
      <c r="D4" s="1" t="s">
        <v>89</v>
      </c>
      <c r="E4" s="1" t="s">
        <v>89</v>
      </c>
      <c r="F4" s="1" t="s">
        <v>89</v>
      </c>
      <c r="G4" s="1" t="s">
        <v>89</v>
      </c>
      <c r="H4" s="1" t="s">
        <v>89</v>
      </c>
      <c r="I4" s="1" t="s">
        <v>89</v>
      </c>
      <c r="J4" s="1" t="s">
        <v>89</v>
      </c>
      <c r="K4" s="1" t="s">
        <v>89</v>
      </c>
      <c r="L4" s="1" t="s">
        <v>89</v>
      </c>
      <c r="M4" s="1" t="s">
        <v>89</v>
      </c>
      <c r="N4" s="1" t="s">
        <v>89</v>
      </c>
      <c r="O4" s="1" t="s">
        <v>89</v>
      </c>
      <c r="P4" s="1" t="s">
        <v>89</v>
      </c>
      <c r="Q4" s="1" t="s">
        <v>89</v>
      </c>
      <c r="R4" s="1" t="s">
        <v>89</v>
      </c>
      <c r="S4" s="1" t="s">
        <v>90</v>
      </c>
      <c r="T4" s="1" t="s">
        <v>90</v>
      </c>
      <c r="U4" s="1" t="s">
        <v>90</v>
      </c>
      <c r="V4" s="1" t="s">
        <v>90</v>
      </c>
      <c r="W4" s="1" t="s">
        <v>90</v>
      </c>
      <c r="X4" s="1" t="s">
        <v>90</v>
      </c>
      <c r="Y4" s="1" t="s">
        <v>90</v>
      </c>
      <c r="Z4" s="1" t="s">
        <v>90</v>
      </c>
      <c r="AA4" s="1" t="s">
        <v>90</v>
      </c>
      <c r="AB4" s="1" t="s">
        <v>90</v>
      </c>
      <c r="AC4" s="1" t="s">
        <v>90</v>
      </c>
      <c r="AD4" s="1" t="s">
        <v>90</v>
      </c>
      <c r="AE4" s="1" t="s">
        <v>90</v>
      </c>
      <c r="AF4" s="1" t="s">
        <v>90</v>
      </c>
      <c r="AG4" s="1" t="s">
        <v>90</v>
      </c>
      <c r="AH4" s="1" t="s">
        <v>90</v>
      </c>
      <c r="AI4" s="1" t="s">
        <v>91</v>
      </c>
      <c r="AJ4" s="1" t="s">
        <v>91</v>
      </c>
      <c r="AK4" s="1" t="s">
        <v>91</v>
      </c>
      <c r="AL4" s="1" t="s">
        <v>91</v>
      </c>
      <c r="AM4" s="1" t="s">
        <v>91</v>
      </c>
      <c r="AN4" s="1" t="s">
        <v>91</v>
      </c>
      <c r="AO4" s="1" t="s">
        <v>91</v>
      </c>
      <c r="AP4" s="1" t="s">
        <v>91</v>
      </c>
      <c r="AQ4" s="1" t="s">
        <v>91</v>
      </c>
      <c r="AR4" s="1" t="s">
        <v>91</v>
      </c>
      <c r="AS4" s="1" t="s">
        <v>91</v>
      </c>
      <c r="AT4" s="1" t="s">
        <v>91</v>
      </c>
      <c r="AU4" s="1" t="s">
        <v>91</v>
      </c>
      <c r="AV4" s="1" t="s">
        <v>91</v>
      </c>
      <c r="AW4" s="1" t="s">
        <v>91</v>
      </c>
      <c r="AX4" s="1" t="s">
        <v>91</v>
      </c>
      <c r="AY4" s="1" t="s">
        <v>98</v>
      </c>
      <c r="AZ4" s="1" t="s">
        <v>98</v>
      </c>
      <c r="BA4" s="1" t="s">
        <v>98</v>
      </c>
      <c r="BB4" s="1" t="s">
        <v>98</v>
      </c>
      <c r="BC4" s="1" t="s">
        <v>98</v>
      </c>
      <c r="BD4" s="1" t="s">
        <v>98</v>
      </c>
      <c r="BE4" s="1" t="s">
        <v>98</v>
      </c>
      <c r="BF4" s="1" t="s">
        <v>98</v>
      </c>
      <c r="BG4" s="1" t="s">
        <v>98</v>
      </c>
      <c r="BH4" s="1" t="s">
        <v>98</v>
      </c>
      <c r="BI4" s="1" t="s">
        <v>98</v>
      </c>
      <c r="BJ4" s="1" t="s">
        <v>98</v>
      </c>
      <c r="BK4" s="1" t="s">
        <v>98</v>
      </c>
      <c r="BL4" s="1" t="s">
        <v>98</v>
      </c>
      <c r="BM4" s="1" t="s">
        <v>98</v>
      </c>
      <c r="BN4" s="1" t="s">
        <v>98</v>
      </c>
      <c r="BO4" s="1" t="s">
        <v>113</v>
      </c>
      <c r="BP4" s="1" t="s">
        <v>113</v>
      </c>
      <c r="BQ4" s="1" t="s">
        <v>113</v>
      </c>
      <c r="BR4" s="1" t="s">
        <v>113</v>
      </c>
      <c r="BS4" s="1" t="s">
        <v>113</v>
      </c>
      <c r="BT4" s="1" t="s">
        <v>113</v>
      </c>
      <c r="BU4" s="1" t="s">
        <v>113</v>
      </c>
      <c r="BV4" s="1" t="s">
        <v>113</v>
      </c>
      <c r="BW4" s="1" t="s">
        <v>113</v>
      </c>
      <c r="BX4" s="1" t="s">
        <v>113</v>
      </c>
      <c r="BY4" s="1" t="s">
        <v>113</v>
      </c>
      <c r="BZ4" s="1" t="s">
        <v>113</v>
      </c>
      <c r="CA4" s="1" t="s">
        <v>113</v>
      </c>
      <c r="CB4" s="1" t="s">
        <v>113</v>
      </c>
      <c r="CC4" s="1" t="s">
        <v>113</v>
      </c>
      <c r="CD4" s="1" t="s">
        <v>113</v>
      </c>
      <c r="CE4" s="1" t="s">
        <v>122</v>
      </c>
      <c r="CF4" s="1" t="s">
        <v>122</v>
      </c>
      <c r="CG4" s="1" t="s">
        <v>122</v>
      </c>
      <c r="CH4" s="1" t="s">
        <v>122</v>
      </c>
      <c r="CI4" s="1" t="s">
        <v>122</v>
      </c>
      <c r="CJ4" s="1" t="s">
        <v>122</v>
      </c>
      <c r="CK4" s="1" t="s">
        <v>122</v>
      </c>
      <c r="CL4" s="1" t="s">
        <v>122</v>
      </c>
      <c r="CM4" s="1" t="s">
        <v>122</v>
      </c>
      <c r="CN4" s="1" t="s">
        <v>122</v>
      </c>
      <c r="CO4" s="1" t="s">
        <v>122</v>
      </c>
      <c r="CP4" s="1" t="s">
        <v>122</v>
      </c>
      <c r="CQ4" s="1" t="s">
        <v>122</v>
      </c>
      <c r="CR4" s="1" t="s">
        <v>122</v>
      </c>
      <c r="CS4" s="1" t="s">
        <v>122</v>
      </c>
      <c r="CT4" s="1" t="s">
        <v>122</v>
      </c>
      <c r="CU4" s="42" t="s">
        <v>142</v>
      </c>
      <c r="CV4" s="42" t="s">
        <v>142</v>
      </c>
      <c r="CW4" s="42" t="s">
        <v>142</v>
      </c>
      <c r="CX4" s="35" t="s">
        <v>142</v>
      </c>
      <c r="CY4" s="42" t="s">
        <v>142</v>
      </c>
      <c r="CZ4" s="42" t="s">
        <v>142</v>
      </c>
      <c r="DA4" s="42" t="s">
        <v>142</v>
      </c>
      <c r="DB4" s="35" t="s">
        <v>142</v>
      </c>
      <c r="DC4" s="42" t="s">
        <v>142</v>
      </c>
      <c r="DD4" s="42" t="s">
        <v>142</v>
      </c>
      <c r="DE4" s="42" t="s">
        <v>142</v>
      </c>
      <c r="DF4" s="35" t="s">
        <v>142</v>
      </c>
      <c r="DG4" s="42" t="s">
        <v>142</v>
      </c>
      <c r="DH4" s="35" t="s">
        <v>142</v>
      </c>
      <c r="DI4" s="42" t="s">
        <v>142</v>
      </c>
      <c r="DJ4" s="35" t="s">
        <v>142</v>
      </c>
      <c r="DK4" s="35" t="s">
        <v>147</v>
      </c>
      <c r="DL4" s="35" t="s">
        <v>147</v>
      </c>
      <c r="DM4" s="35" t="s">
        <v>147</v>
      </c>
      <c r="DN4" s="35" t="s">
        <v>147</v>
      </c>
      <c r="DO4" s="35" t="s">
        <v>147</v>
      </c>
      <c r="DP4" s="35" t="s">
        <v>147</v>
      </c>
      <c r="DQ4" s="35" t="s">
        <v>147</v>
      </c>
      <c r="DR4" s="35" t="s">
        <v>147</v>
      </c>
      <c r="DS4" s="35" t="s">
        <v>147</v>
      </c>
      <c r="DT4" s="35" t="s">
        <v>147</v>
      </c>
      <c r="DU4" s="35" t="s">
        <v>147</v>
      </c>
      <c r="DV4" s="35" t="s">
        <v>147</v>
      </c>
      <c r="DW4" s="35" t="s">
        <v>147</v>
      </c>
      <c r="DX4" s="59" t="s">
        <v>147</v>
      </c>
      <c r="DY4" s="59" t="s">
        <v>147</v>
      </c>
      <c r="DZ4" s="35" t="s">
        <v>147</v>
      </c>
      <c r="EA4" s="35" t="s">
        <v>120</v>
      </c>
      <c r="EB4" s="35" t="s">
        <v>120</v>
      </c>
      <c r="EC4" s="35" t="s">
        <v>120</v>
      </c>
      <c r="ED4" s="35" t="s">
        <v>120</v>
      </c>
    </row>
    <row r="5" spans="1:139" x14ac:dyDescent="0.2">
      <c r="C5" s="1" t="s">
        <v>92</v>
      </c>
      <c r="D5" s="1" t="s">
        <v>92</v>
      </c>
      <c r="E5" s="1" t="s">
        <v>92</v>
      </c>
      <c r="F5" s="1" t="s">
        <v>92</v>
      </c>
      <c r="G5" s="1" t="s">
        <v>93</v>
      </c>
      <c r="H5" s="1" t="s">
        <v>93</v>
      </c>
      <c r="I5" s="1" t="s">
        <v>93</v>
      </c>
      <c r="J5" s="1" t="s">
        <v>93</v>
      </c>
      <c r="K5" s="1" t="s">
        <v>94</v>
      </c>
      <c r="L5" s="1" t="s">
        <v>94</v>
      </c>
      <c r="M5" s="1" t="s">
        <v>94</v>
      </c>
      <c r="N5" s="1" t="s">
        <v>94</v>
      </c>
      <c r="O5" s="1" t="s">
        <v>95</v>
      </c>
      <c r="P5" s="1" t="s">
        <v>95</v>
      </c>
      <c r="Q5" s="1" t="s">
        <v>95</v>
      </c>
      <c r="R5" s="1" t="s">
        <v>95</v>
      </c>
      <c r="S5" s="1" t="s">
        <v>92</v>
      </c>
      <c r="T5" s="1" t="s">
        <v>92</v>
      </c>
      <c r="U5" s="1" t="s">
        <v>92</v>
      </c>
      <c r="V5" s="1" t="s">
        <v>92</v>
      </c>
      <c r="W5" s="1" t="s">
        <v>93</v>
      </c>
      <c r="X5" s="1" t="s">
        <v>93</v>
      </c>
      <c r="Y5" s="1" t="s">
        <v>93</v>
      </c>
      <c r="Z5" s="1" t="s">
        <v>93</v>
      </c>
      <c r="AA5" s="1" t="s">
        <v>94</v>
      </c>
      <c r="AB5" s="1" t="s">
        <v>94</v>
      </c>
      <c r="AC5" s="1" t="s">
        <v>94</v>
      </c>
      <c r="AD5" s="1" t="s">
        <v>94</v>
      </c>
      <c r="AE5" s="1" t="s">
        <v>95</v>
      </c>
      <c r="AF5" s="1" t="s">
        <v>95</v>
      </c>
      <c r="AG5" s="1" t="s">
        <v>95</v>
      </c>
      <c r="AH5" s="1" t="s">
        <v>95</v>
      </c>
      <c r="AI5" s="1" t="s">
        <v>92</v>
      </c>
      <c r="AJ5" s="1" t="s">
        <v>92</v>
      </c>
      <c r="AK5" s="1" t="s">
        <v>92</v>
      </c>
      <c r="AL5" s="1" t="s">
        <v>92</v>
      </c>
      <c r="AM5" s="1" t="s">
        <v>93</v>
      </c>
      <c r="AN5" s="1" t="s">
        <v>93</v>
      </c>
      <c r="AO5" s="1" t="s">
        <v>93</v>
      </c>
      <c r="AP5" s="1" t="s">
        <v>93</v>
      </c>
      <c r="AQ5" s="1" t="s">
        <v>94</v>
      </c>
      <c r="AR5" s="1" t="s">
        <v>94</v>
      </c>
      <c r="AS5" s="1" t="s">
        <v>94</v>
      </c>
      <c r="AT5" s="1" t="s">
        <v>94</v>
      </c>
      <c r="AU5" s="1" t="s">
        <v>95</v>
      </c>
      <c r="AV5" s="1" t="s">
        <v>95</v>
      </c>
      <c r="AW5" s="1" t="s">
        <v>95</v>
      </c>
      <c r="AX5" s="1" t="s">
        <v>95</v>
      </c>
      <c r="AY5" s="1" t="s">
        <v>92</v>
      </c>
      <c r="AZ5" s="1" t="s">
        <v>92</v>
      </c>
      <c r="BA5" s="1" t="s">
        <v>92</v>
      </c>
      <c r="BB5" s="1" t="s">
        <v>92</v>
      </c>
      <c r="BC5" s="1" t="s">
        <v>93</v>
      </c>
      <c r="BD5" s="1" t="s">
        <v>93</v>
      </c>
      <c r="BE5" s="1" t="s">
        <v>93</v>
      </c>
      <c r="BF5" s="1" t="s">
        <v>93</v>
      </c>
      <c r="BG5" s="1" t="s">
        <v>94</v>
      </c>
      <c r="BH5" s="1" t="s">
        <v>94</v>
      </c>
      <c r="BI5" s="1" t="s">
        <v>94</v>
      </c>
      <c r="BJ5" s="1" t="s">
        <v>94</v>
      </c>
      <c r="BK5" s="1" t="s">
        <v>95</v>
      </c>
      <c r="BL5" s="1" t="s">
        <v>95</v>
      </c>
      <c r="BM5" s="1" t="s">
        <v>95</v>
      </c>
      <c r="BN5" s="1" t="s">
        <v>95</v>
      </c>
      <c r="BO5" s="1" t="s">
        <v>92</v>
      </c>
      <c r="BP5" s="1" t="s">
        <v>92</v>
      </c>
      <c r="BQ5" s="1" t="s">
        <v>92</v>
      </c>
      <c r="BR5" s="1" t="s">
        <v>92</v>
      </c>
      <c r="BS5" s="1" t="s">
        <v>93</v>
      </c>
      <c r="BT5" s="1" t="s">
        <v>93</v>
      </c>
      <c r="BU5" s="1" t="s">
        <v>93</v>
      </c>
      <c r="BV5" s="1" t="s">
        <v>93</v>
      </c>
      <c r="BW5" s="1" t="s">
        <v>94</v>
      </c>
      <c r="BX5" s="1" t="s">
        <v>94</v>
      </c>
      <c r="BY5" s="1" t="s">
        <v>94</v>
      </c>
      <c r="BZ5" s="1" t="s">
        <v>94</v>
      </c>
      <c r="CA5" s="1" t="s">
        <v>95</v>
      </c>
      <c r="CB5" s="1" t="s">
        <v>95</v>
      </c>
      <c r="CC5" s="1" t="s">
        <v>95</v>
      </c>
      <c r="CD5" s="1" t="s">
        <v>95</v>
      </c>
      <c r="CE5" s="1" t="s">
        <v>124</v>
      </c>
      <c r="CF5" s="1" t="s">
        <v>124</v>
      </c>
      <c r="CG5" s="1" t="s">
        <v>124</v>
      </c>
      <c r="CH5" s="1" t="s">
        <v>124</v>
      </c>
      <c r="CI5" s="1" t="s">
        <v>93</v>
      </c>
      <c r="CJ5" s="1" t="s">
        <v>93</v>
      </c>
      <c r="CK5" s="1" t="s">
        <v>93</v>
      </c>
      <c r="CL5" s="1" t="s">
        <v>93</v>
      </c>
      <c r="CM5" s="1" t="s">
        <v>94</v>
      </c>
      <c r="CN5" s="1" t="s">
        <v>94</v>
      </c>
      <c r="CO5" s="1" t="s">
        <v>94</v>
      </c>
      <c r="CP5" s="1" t="s">
        <v>94</v>
      </c>
      <c r="CQ5" s="1" t="s">
        <v>95</v>
      </c>
      <c r="CR5" s="1" t="s">
        <v>95</v>
      </c>
      <c r="CS5" s="1" t="s">
        <v>95</v>
      </c>
      <c r="CT5" s="1" t="s">
        <v>95</v>
      </c>
      <c r="CU5" s="42" t="s">
        <v>92</v>
      </c>
      <c r="CV5" s="42" t="s">
        <v>92</v>
      </c>
      <c r="CW5" s="42" t="s">
        <v>92</v>
      </c>
      <c r="CX5" s="35" t="s">
        <v>92</v>
      </c>
      <c r="CY5" s="42" t="s">
        <v>93</v>
      </c>
      <c r="CZ5" s="42" t="s">
        <v>93</v>
      </c>
      <c r="DA5" s="42" t="s">
        <v>93</v>
      </c>
      <c r="DB5" s="35" t="s">
        <v>93</v>
      </c>
      <c r="DC5" s="42" t="s">
        <v>94</v>
      </c>
      <c r="DD5" s="42" t="s">
        <v>94</v>
      </c>
      <c r="DE5" s="42" t="s">
        <v>94</v>
      </c>
      <c r="DF5" s="42" t="s">
        <v>94</v>
      </c>
      <c r="DG5" s="42" t="s">
        <v>95</v>
      </c>
      <c r="DH5" s="42" t="s">
        <v>95</v>
      </c>
      <c r="DI5" s="42" t="s">
        <v>95</v>
      </c>
      <c r="DJ5" s="42" t="s">
        <v>95</v>
      </c>
      <c r="DK5" s="42" t="s">
        <v>92</v>
      </c>
      <c r="DL5" s="42" t="s">
        <v>92</v>
      </c>
      <c r="DM5" s="42" t="s">
        <v>92</v>
      </c>
      <c r="DN5" s="42" t="s">
        <v>92</v>
      </c>
      <c r="DO5" s="42" t="s">
        <v>93</v>
      </c>
      <c r="DP5" s="42" t="s">
        <v>93</v>
      </c>
      <c r="DQ5" s="42" t="s">
        <v>93</v>
      </c>
      <c r="DR5" s="42" t="s">
        <v>93</v>
      </c>
      <c r="DS5" s="42" t="s">
        <v>94</v>
      </c>
      <c r="DT5" s="42" t="s">
        <v>94</v>
      </c>
      <c r="DU5" s="42" t="s">
        <v>94</v>
      </c>
      <c r="DV5" s="42" t="s">
        <v>94</v>
      </c>
      <c r="DW5" s="42" t="s">
        <v>95</v>
      </c>
      <c r="DX5" s="59" t="s">
        <v>95</v>
      </c>
      <c r="DY5" s="59" t="s">
        <v>95</v>
      </c>
      <c r="DZ5" s="42" t="s">
        <v>95</v>
      </c>
      <c r="EA5" s="35" t="s">
        <v>43</v>
      </c>
      <c r="EB5" s="35" t="s">
        <v>43</v>
      </c>
      <c r="EC5" s="35" t="s">
        <v>43</v>
      </c>
      <c r="ED5" s="35" t="s">
        <v>43</v>
      </c>
    </row>
    <row r="6" spans="1:139" x14ac:dyDescent="0.2">
      <c r="B6" s="1"/>
      <c r="C6" s="1" t="s">
        <v>43</v>
      </c>
      <c r="D6" s="1" t="s">
        <v>3</v>
      </c>
      <c r="E6" s="1" t="s">
        <v>4</v>
      </c>
      <c r="F6" s="1" t="s">
        <v>65</v>
      </c>
      <c r="G6" s="1" t="s">
        <v>43</v>
      </c>
      <c r="H6" s="1" t="s">
        <v>3</v>
      </c>
      <c r="I6" s="1" t="s">
        <v>4</v>
      </c>
      <c r="J6" s="1" t="s">
        <v>65</v>
      </c>
      <c r="K6" s="1" t="s">
        <v>43</v>
      </c>
      <c r="L6" s="1" t="s">
        <v>3</v>
      </c>
      <c r="M6" s="1" t="s">
        <v>4</v>
      </c>
      <c r="N6" s="1" t="s">
        <v>65</v>
      </c>
      <c r="O6" s="1" t="s">
        <v>43</v>
      </c>
      <c r="P6" s="1" t="s">
        <v>3</v>
      </c>
      <c r="Q6" s="1" t="s">
        <v>4</v>
      </c>
      <c r="R6" s="1" t="s">
        <v>65</v>
      </c>
      <c r="S6" s="1" t="s">
        <v>43</v>
      </c>
      <c r="T6" s="1" t="s">
        <v>3</v>
      </c>
      <c r="U6" s="1" t="s">
        <v>4</v>
      </c>
      <c r="V6" s="1" t="s">
        <v>65</v>
      </c>
      <c r="W6" s="1" t="s">
        <v>43</v>
      </c>
      <c r="X6" s="1" t="s">
        <v>3</v>
      </c>
      <c r="Y6" s="1" t="s">
        <v>4</v>
      </c>
      <c r="Z6" s="1" t="s">
        <v>65</v>
      </c>
      <c r="AA6" s="1" t="s">
        <v>43</v>
      </c>
      <c r="AB6" s="1" t="s">
        <v>3</v>
      </c>
      <c r="AC6" s="1" t="s">
        <v>4</v>
      </c>
      <c r="AD6" s="1" t="s">
        <v>65</v>
      </c>
      <c r="AE6" s="1" t="s">
        <v>43</v>
      </c>
      <c r="AF6" s="1" t="s">
        <v>3</v>
      </c>
      <c r="AG6" s="1" t="s">
        <v>4</v>
      </c>
      <c r="AH6" s="1" t="s">
        <v>65</v>
      </c>
      <c r="AI6" s="1" t="s">
        <v>43</v>
      </c>
      <c r="AJ6" s="1" t="s">
        <v>3</v>
      </c>
      <c r="AK6" s="1" t="s">
        <v>4</v>
      </c>
      <c r="AL6" s="1" t="s">
        <v>65</v>
      </c>
      <c r="AM6" s="1" t="s">
        <v>43</v>
      </c>
      <c r="AN6" s="1" t="s">
        <v>3</v>
      </c>
      <c r="AO6" s="1" t="s">
        <v>4</v>
      </c>
      <c r="AP6" s="1" t="s">
        <v>65</v>
      </c>
      <c r="AQ6" s="1" t="s">
        <v>43</v>
      </c>
      <c r="AR6" s="1" t="s">
        <v>3</v>
      </c>
      <c r="AS6" s="1" t="s">
        <v>4</v>
      </c>
      <c r="AT6" s="1" t="s">
        <v>65</v>
      </c>
      <c r="AU6" s="1" t="s">
        <v>43</v>
      </c>
      <c r="AV6" s="1" t="s">
        <v>3</v>
      </c>
      <c r="AW6" s="1" t="s">
        <v>4</v>
      </c>
      <c r="AX6" s="1" t="s">
        <v>65</v>
      </c>
      <c r="AY6" s="1" t="s">
        <v>43</v>
      </c>
      <c r="AZ6" s="1" t="s">
        <v>3</v>
      </c>
      <c r="BA6" s="1" t="s">
        <v>4</v>
      </c>
      <c r="BB6" s="1" t="s">
        <v>65</v>
      </c>
      <c r="BC6" s="1" t="s">
        <v>43</v>
      </c>
      <c r="BD6" s="1" t="s">
        <v>3</v>
      </c>
      <c r="BE6" s="1" t="s">
        <v>4</v>
      </c>
      <c r="BF6" s="1" t="s">
        <v>65</v>
      </c>
      <c r="BG6" s="1" t="s">
        <v>43</v>
      </c>
      <c r="BH6" s="1" t="s">
        <v>3</v>
      </c>
      <c r="BI6" s="1" t="s">
        <v>4</v>
      </c>
      <c r="BJ6" s="1" t="s">
        <v>65</v>
      </c>
      <c r="BK6" s="1" t="s">
        <v>43</v>
      </c>
      <c r="BL6" s="1" t="s">
        <v>3</v>
      </c>
      <c r="BM6" s="1" t="s">
        <v>4</v>
      </c>
      <c r="BN6" s="1" t="s">
        <v>65</v>
      </c>
      <c r="BO6" s="1" t="s">
        <v>43</v>
      </c>
      <c r="BP6" s="1" t="s">
        <v>3</v>
      </c>
      <c r="BQ6" s="1" t="s">
        <v>4</v>
      </c>
      <c r="BR6" s="1" t="s">
        <v>65</v>
      </c>
      <c r="BS6" s="1" t="s">
        <v>43</v>
      </c>
      <c r="BT6" s="1" t="s">
        <v>3</v>
      </c>
      <c r="BU6" s="1" t="s">
        <v>4</v>
      </c>
      <c r="BV6" s="1" t="s">
        <v>65</v>
      </c>
      <c r="BW6" s="1" t="s">
        <v>43</v>
      </c>
      <c r="BX6" s="1" t="s">
        <v>3</v>
      </c>
      <c r="BY6" s="1" t="s">
        <v>4</v>
      </c>
      <c r="BZ6" s="1" t="s">
        <v>65</v>
      </c>
      <c r="CA6" s="1" t="s">
        <v>43</v>
      </c>
      <c r="CB6" s="1" t="s">
        <v>3</v>
      </c>
      <c r="CC6" s="1" t="s">
        <v>4</v>
      </c>
      <c r="CD6" s="1" t="s">
        <v>65</v>
      </c>
      <c r="CE6" s="1" t="s">
        <v>43</v>
      </c>
      <c r="CF6" s="1" t="s">
        <v>3</v>
      </c>
      <c r="CG6" s="1" t="s">
        <v>4</v>
      </c>
      <c r="CH6" s="1" t="s">
        <v>65</v>
      </c>
      <c r="CI6" s="1" t="s">
        <v>43</v>
      </c>
      <c r="CJ6" s="1" t="s">
        <v>3</v>
      </c>
      <c r="CK6" s="1" t="s">
        <v>4</v>
      </c>
      <c r="CL6" s="1" t="s">
        <v>65</v>
      </c>
      <c r="CM6" s="1" t="s">
        <v>43</v>
      </c>
      <c r="CN6" s="1" t="s">
        <v>3</v>
      </c>
      <c r="CO6" s="1" t="s">
        <v>4</v>
      </c>
      <c r="CP6" s="1" t="s">
        <v>65</v>
      </c>
      <c r="CQ6" s="1" t="s">
        <v>43</v>
      </c>
      <c r="CR6" s="1" t="s">
        <v>3</v>
      </c>
      <c r="CS6" s="1" t="s">
        <v>4</v>
      </c>
      <c r="CT6" s="1" t="s">
        <v>65</v>
      </c>
      <c r="CU6" s="42" t="s">
        <v>43</v>
      </c>
      <c r="CV6" s="42" t="s">
        <v>3</v>
      </c>
      <c r="CW6" s="42" t="s">
        <v>4</v>
      </c>
      <c r="CX6" s="35" t="s">
        <v>65</v>
      </c>
      <c r="CY6" s="42" t="s">
        <v>43</v>
      </c>
      <c r="CZ6" s="42" t="s">
        <v>3</v>
      </c>
      <c r="DA6" s="42" t="s">
        <v>4</v>
      </c>
      <c r="DB6" s="35" t="s">
        <v>65</v>
      </c>
      <c r="DC6" s="42" t="s">
        <v>43</v>
      </c>
      <c r="DD6" s="42" t="s">
        <v>3</v>
      </c>
      <c r="DE6" s="42" t="s">
        <v>4</v>
      </c>
      <c r="DF6" s="35" t="s">
        <v>65</v>
      </c>
      <c r="DG6" s="42" t="s">
        <v>43</v>
      </c>
      <c r="DH6" s="42" t="s">
        <v>3</v>
      </c>
      <c r="DI6" s="42" t="s">
        <v>4</v>
      </c>
      <c r="DJ6" s="35" t="s">
        <v>65</v>
      </c>
      <c r="DK6" s="35" t="s">
        <v>43</v>
      </c>
      <c r="DL6" s="35" t="s">
        <v>3</v>
      </c>
      <c r="DM6" s="35" t="s">
        <v>4</v>
      </c>
      <c r="DN6" s="35" t="s">
        <v>65</v>
      </c>
      <c r="DO6" s="35" t="s">
        <v>43</v>
      </c>
      <c r="DP6" s="35" t="s">
        <v>3</v>
      </c>
      <c r="DQ6" s="35" t="s">
        <v>4</v>
      </c>
      <c r="DR6" s="35" t="s">
        <v>65</v>
      </c>
      <c r="DS6" s="35" t="s">
        <v>43</v>
      </c>
      <c r="DT6" s="35" t="s">
        <v>3</v>
      </c>
      <c r="DU6" s="35" t="s">
        <v>4</v>
      </c>
      <c r="DV6" s="35" t="s">
        <v>65</v>
      </c>
      <c r="DW6" s="35" t="s">
        <v>43</v>
      </c>
      <c r="DX6" s="59" t="s">
        <v>3</v>
      </c>
      <c r="DY6" s="59" t="s">
        <v>4</v>
      </c>
      <c r="DZ6" s="35" t="s">
        <v>65</v>
      </c>
      <c r="EA6" s="35" t="s">
        <v>43</v>
      </c>
      <c r="EB6" s="35" t="s">
        <v>3</v>
      </c>
      <c r="EC6" s="35" t="s">
        <v>4</v>
      </c>
      <c r="ED6" s="35" t="s">
        <v>65</v>
      </c>
    </row>
    <row r="7" spans="1:139" ht="25.5" x14ac:dyDescent="0.2">
      <c r="B7" s="3" t="s">
        <v>0</v>
      </c>
      <c r="C7" s="38">
        <v>1</v>
      </c>
      <c r="D7" s="38">
        <v>1</v>
      </c>
      <c r="E7" s="38">
        <v>0</v>
      </c>
      <c r="F7" s="37">
        <v>1</v>
      </c>
      <c r="G7" s="38">
        <v>26</v>
      </c>
      <c r="H7" s="38">
        <v>26</v>
      </c>
      <c r="I7" s="38">
        <v>0</v>
      </c>
      <c r="J7" s="37">
        <v>1</v>
      </c>
      <c r="K7" s="38">
        <v>68</v>
      </c>
      <c r="L7" s="38">
        <v>68</v>
      </c>
      <c r="M7" s="38">
        <v>0</v>
      </c>
      <c r="N7" s="37">
        <v>1</v>
      </c>
      <c r="O7" s="38">
        <v>74</v>
      </c>
      <c r="P7" s="38">
        <v>74</v>
      </c>
      <c r="Q7" s="38">
        <v>0</v>
      </c>
      <c r="R7" s="37">
        <v>1</v>
      </c>
      <c r="S7" s="38">
        <v>89</v>
      </c>
      <c r="T7" s="38">
        <v>87</v>
      </c>
      <c r="U7" s="38">
        <v>2</v>
      </c>
      <c r="V7" s="37">
        <v>0.98</v>
      </c>
      <c r="W7" s="38">
        <v>131</v>
      </c>
      <c r="X7" s="38">
        <v>125</v>
      </c>
      <c r="Y7" s="38">
        <v>6</v>
      </c>
      <c r="Z7" s="37">
        <v>0.95</v>
      </c>
      <c r="AA7" s="38">
        <v>175</v>
      </c>
      <c r="AB7" s="38">
        <v>171</v>
      </c>
      <c r="AC7" s="38">
        <v>4</v>
      </c>
      <c r="AD7" s="37">
        <v>0.98</v>
      </c>
      <c r="AE7" s="38">
        <v>182</v>
      </c>
      <c r="AF7" s="38">
        <v>171</v>
      </c>
      <c r="AG7" s="38">
        <v>11</v>
      </c>
      <c r="AH7" s="37">
        <v>0.94</v>
      </c>
      <c r="AI7" s="38">
        <v>134</v>
      </c>
      <c r="AJ7" s="38">
        <v>118</v>
      </c>
      <c r="AK7" s="38">
        <v>16</v>
      </c>
      <c r="AL7" s="37">
        <v>0.88</v>
      </c>
      <c r="AM7" s="38">
        <v>185</v>
      </c>
      <c r="AN7" s="38">
        <v>173</v>
      </c>
      <c r="AO7" s="38">
        <v>12</v>
      </c>
      <c r="AP7" s="37">
        <v>0.94</v>
      </c>
      <c r="AQ7" s="38">
        <v>199</v>
      </c>
      <c r="AR7" s="38">
        <v>182</v>
      </c>
      <c r="AS7" s="38">
        <v>17</v>
      </c>
      <c r="AT7" s="37">
        <v>0.91</v>
      </c>
      <c r="AU7" s="38">
        <v>216</v>
      </c>
      <c r="AV7" s="38">
        <v>195</v>
      </c>
      <c r="AW7" s="38">
        <v>21</v>
      </c>
      <c r="AX7" s="37">
        <v>0.9</v>
      </c>
      <c r="AY7" s="38">
        <v>243</v>
      </c>
      <c r="AZ7" s="38">
        <v>220</v>
      </c>
      <c r="BA7" s="38">
        <v>23</v>
      </c>
      <c r="BB7" s="37">
        <v>0.91</v>
      </c>
      <c r="BC7" s="38">
        <v>243</v>
      </c>
      <c r="BD7" s="38">
        <v>223</v>
      </c>
      <c r="BE7" s="38">
        <v>20</v>
      </c>
      <c r="BF7" s="37">
        <v>0.92</v>
      </c>
      <c r="BG7" s="38">
        <v>7</v>
      </c>
      <c r="BH7" s="38">
        <v>6</v>
      </c>
      <c r="BI7" s="38">
        <v>1</v>
      </c>
      <c r="BJ7" s="37">
        <v>0.86</v>
      </c>
      <c r="BK7" s="38">
        <v>17</v>
      </c>
      <c r="BL7" s="38">
        <v>16</v>
      </c>
      <c r="BM7" s="38">
        <v>1</v>
      </c>
      <c r="BN7" s="37">
        <v>0.94</v>
      </c>
      <c r="BO7" s="38">
        <v>28</v>
      </c>
      <c r="BP7" s="38">
        <v>25</v>
      </c>
      <c r="BQ7" s="38">
        <v>3</v>
      </c>
      <c r="BR7" s="37">
        <v>0.89</v>
      </c>
      <c r="BS7" s="38">
        <v>57</v>
      </c>
      <c r="BT7" s="38">
        <v>52</v>
      </c>
      <c r="BU7" s="38">
        <v>5</v>
      </c>
      <c r="BV7" s="37">
        <v>0.91</v>
      </c>
      <c r="BW7" s="38">
        <v>63</v>
      </c>
      <c r="BX7" s="38">
        <v>50</v>
      </c>
      <c r="BY7" s="38">
        <v>13</v>
      </c>
      <c r="BZ7" s="37">
        <v>0.79</v>
      </c>
      <c r="CA7" s="38">
        <v>116</v>
      </c>
      <c r="CB7" s="38">
        <v>108</v>
      </c>
      <c r="CC7" s="38">
        <v>8</v>
      </c>
      <c r="CD7" s="37">
        <v>0.93</v>
      </c>
      <c r="CE7" s="36">
        <v>121</v>
      </c>
      <c r="CF7" s="36">
        <v>114</v>
      </c>
      <c r="CG7" s="36">
        <v>7</v>
      </c>
      <c r="CH7" s="37">
        <v>0.94</v>
      </c>
      <c r="CI7" s="36">
        <v>115</v>
      </c>
      <c r="CJ7" s="36">
        <v>107</v>
      </c>
      <c r="CK7" s="36">
        <v>8</v>
      </c>
      <c r="CL7" s="37">
        <v>0.93</v>
      </c>
      <c r="CM7" s="36">
        <v>162</v>
      </c>
      <c r="CN7" s="36">
        <v>149</v>
      </c>
      <c r="CO7" s="36">
        <v>13</v>
      </c>
      <c r="CP7" s="37">
        <v>0.92</v>
      </c>
      <c r="CQ7" s="36">
        <v>144</v>
      </c>
      <c r="CR7" s="36">
        <v>132</v>
      </c>
      <c r="CS7" s="36">
        <v>12</v>
      </c>
      <c r="CT7" s="37">
        <v>0.92</v>
      </c>
      <c r="CU7" s="48">
        <f>SUM(CV7:CW7)</f>
        <v>123</v>
      </c>
      <c r="CV7" s="48">
        <v>120</v>
      </c>
      <c r="CW7" s="48">
        <v>3</v>
      </c>
      <c r="CX7" s="43">
        <f>CV7/CU7</f>
        <v>0.97560975609756095</v>
      </c>
      <c r="CY7" s="48">
        <f>SUM(CZ7:DA7)</f>
        <v>152</v>
      </c>
      <c r="CZ7" s="48">
        <v>147</v>
      </c>
      <c r="DA7" s="48">
        <v>5</v>
      </c>
      <c r="DB7" s="43">
        <f>CZ7/CY7</f>
        <v>0.96710526315789469</v>
      </c>
      <c r="DC7" s="48">
        <f>SUM(DD7:DE7)</f>
        <v>169</v>
      </c>
      <c r="DD7" s="48">
        <v>158</v>
      </c>
      <c r="DE7" s="48">
        <v>11</v>
      </c>
      <c r="DF7" s="43">
        <f>DD7/DC7</f>
        <v>0.9349112426035503</v>
      </c>
      <c r="DG7" s="48">
        <f>SUM(DH7:DI7)</f>
        <v>171</v>
      </c>
      <c r="DH7" s="48">
        <v>160</v>
      </c>
      <c r="DI7" s="48">
        <v>11</v>
      </c>
      <c r="DJ7" s="43">
        <f>DH7/DG7</f>
        <v>0.93567251461988299</v>
      </c>
      <c r="DK7" s="48">
        <f>SUM(DL7:DM7)</f>
        <v>143</v>
      </c>
      <c r="DL7" s="48">
        <v>136</v>
      </c>
      <c r="DM7" s="48">
        <v>7</v>
      </c>
      <c r="DN7" s="43">
        <f>DL7/DK7</f>
        <v>0.95104895104895104</v>
      </c>
      <c r="DO7" s="48">
        <f>SUM(DP7:DQ7)</f>
        <v>179</v>
      </c>
      <c r="DP7" s="48">
        <v>167</v>
      </c>
      <c r="DQ7" s="48">
        <v>12</v>
      </c>
      <c r="DR7" s="43">
        <f>DP7/DO7</f>
        <v>0.93296089385474856</v>
      </c>
      <c r="DS7" s="48">
        <f>SUM(DT7:DU7)</f>
        <v>176</v>
      </c>
      <c r="DT7" s="48">
        <v>163</v>
      </c>
      <c r="DU7" s="48">
        <v>13</v>
      </c>
      <c r="DV7" s="43">
        <f>DT7/DS7</f>
        <v>0.92613636363636365</v>
      </c>
      <c r="DW7" s="48">
        <f>SUM(DX7:DY7)</f>
        <v>146</v>
      </c>
      <c r="DX7" s="48">
        <v>135</v>
      </c>
      <c r="DY7" s="48">
        <v>11</v>
      </c>
      <c r="DZ7" s="43">
        <f>DX7/DW7</f>
        <v>0.92465753424657537</v>
      </c>
      <c r="EA7" s="44">
        <f>SUM(C7,G7,K7,O7,S7,W7,AA7,AE7,AI7,AM7,AQ7,AU7,AY7,BC7,BG7,BK7,BO7,BS7,BW7,CA7,CE7,CI7,CM7,CQ7,CU7,CY7,DC7,DG7,DK7,DO7,DS7,DW7)</f>
        <v>4055</v>
      </c>
      <c r="EB7" s="44">
        <f>SUM(D7,H7,L7,P7,T7,X7,AB7,AF7,AJ7,AN7,AR7,AV7,AZ7,BD7,BH7,BL7,BP7,BT7,BX7,CB7,CF7,CJ7,CN7,CR7,CV7,CZ7,DD7,DH7,DL7,DP7,DT7,DX7)</f>
        <v>3779</v>
      </c>
      <c r="EC7" s="44">
        <f>SUM(E7,I7,M7,Q7,U7,Y7,AC7,AG7,AK7,AO7,AS7,AW7,BA7,BE7,BI7,BM7,BQ7,BU7,BY7,CC7,CG7,CK7,CO7,CS7,CW7,DA7,DE7,DI7,DM7,DQ7,DU7,DY7)</f>
        <v>276</v>
      </c>
      <c r="ED7" s="43">
        <f>EB7/EA7</f>
        <v>0.9319358816276202</v>
      </c>
      <c r="EI7" s="56"/>
    </row>
    <row r="8" spans="1:139" ht="51" x14ac:dyDescent="0.2">
      <c r="B8" s="3" t="s">
        <v>1</v>
      </c>
      <c r="C8" s="38"/>
      <c r="D8" s="38"/>
      <c r="E8" s="38"/>
      <c r="F8" s="38"/>
      <c r="G8" s="38"/>
      <c r="H8" s="38"/>
      <c r="I8" s="38"/>
      <c r="J8" s="38"/>
      <c r="K8" s="38">
        <v>1</v>
      </c>
      <c r="L8" s="38">
        <v>1</v>
      </c>
      <c r="M8" s="38">
        <v>0</v>
      </c>
      <c r="N8" s="37">
        <v>1</v>
      </c>
      <c r="O8" s="38">
        <v>9</v>
      </c>
      <c r="P8" s="38">
        <v>9</v>
      </c>
      <c r="Q8" s="38">
        <v>0</v>
      </c>
      <c r="R8" s="37">
        <v>1</v>
      </c>
      <c r="S8" s="38">
        <v>71</v>
      </c>
      <c r="T8" s="38">
        <v>65</v>
      </c>
      <c r="U8" s="38">
        <v>6</v>
      </c>
      <c r="V8" s="37">
        <v>0.92</v>
      </c>
      <c r="W8" s="38">
        <v>113</v>
      </c>
      <c r="X8" s="38">
        <v>99</v>
      </c>
      <c r="Y8" s="38">
        <v>14</v>
      </c>
      <c r="Z8" s="37">
        <v>0.88</v>
      </c>
      <c r="AA8" s="38">
        <v>151</v>
      </c>
      <c r="AB8" s="38">
        <v>133</v>
      </c>
      <c r="AC8" s="38">
        <v>18</v>
      </c>
      <c r="AD8" s="37">
        <v>0.88</v>
      </c>
      <c r="AE8" s="38">
        <v>157</v>
      </c>
      <c r="AF8" s="38">
        <v>137</v>
      </c>
      <c r="AG8" s="38">
        <v>20</v>
      </c>
      <c r="AH8" s="37">
        <v>0.87</v>
      </c>
      <c r="AI8" s="38">
        <v>105</v>
      </c>
      <c r="AJ8" s="38">
        <v>80</v>
      </c>
      <c r="AK8" s="38">
        <v>25</v>
      </c>
      <c r="AL8" s="37">
        <v>0.76</v>
      </c>
      <c r="AM8" s="38">
        <v>155</v>
      </c>
      <c r="AN8" s="38">
        <v>120</v>
      </c>
      <c r="AO8" s="38">
        <v>35</v>
      </c>
      <c r="AP8" s="37">
        <v>0.77</v>
      </c>
      <c r="AQ8" s="38">
        <v>152</v>
      </c>
      <c r="AR8" s="38">
        <v>106</v>
      </c>
      <c r="AS8" s="38">
        <v>46</v>
      </c>
      <c r="AT8" s="37">
        <v>0.7</v>
      </c>
      <c r="AU8" s="38">
        <v>143</v>
      </c>
      <c r="AV8" s="38">
        <v>109</v>
      </c>
      <c r="AW8" s="38">
        <v>34</v>
      </c>
      <c r="AX8" s="37">
        <v>0.76</v>
      </c>
      <c r="AY8" s="38">
        <v>168</v>
      </c>
      <c r="AZ8" s="38">
        <v>132</v>
      </c>
      <c r="BA8" s="38">
        <v>36</v>
      </c>
      <c r="BB8" s="37">
        <v>0.79</v>
      </c>
      <c r="BC8" s="38">
        <v>161</v>
      </c>
      <c r="BD8" s="38">
        <v>125</v>
      </c>
      <c r="BE8" s="38">
        <v>36</v>
      </c>
      <c r="BF8" s="37">
        <v>0.78</v>
      </c>
      <c r="BG8" s="38">
        <v>5</v>
      </c>
      <c r="BH8" s="38">
        <v>5</v>
      </c>
      <c r="BI8" s="38">
        <v>0</v>
      </c>
      <c r="BJ8" s="37">
        <v>1</v>
      </c>
      <c r="BK8" s="38">
        <v>14</v>
      </c>
      <c r="BL8" s="38">
        <v>10</v>
      </c>
      <c r="BM8" s="38">
        <v>4</v>
      </c>
      <c r="BN8" s="37">
        <v>0.71</v>
      </c>
      <c r="BO8" s="38">
        <v>20</v>
      </c>
      <c r="BP8" s="38">
        <v>13</v>
      </c>
      <c r="BQ8" s="38">
        <v>7</v>
      </c>
      <c r="BR8" s="37">
        <v>0.65</v>
      </c>
      <c r="BS8" s="38">
        <v>45</v>
      </c>
      <c r="BT8" s="38">
        <v>28</v>
      </c>
      <c r="BU8" s="38">
        <v>17</v>
      </c>
      <c r="BV8" s="37">
        <v>0.62</v>
      </c>
      <c r="BW8" s="38">
        <v>32</v>
      </c>
      <c r="BX8" s="38">
        <v>21</v>
      </c>
      <c r="BY8" s="38">
        <v>11</v>
      </c>
      <c r="BZ8" s="37">
        <v>0.66</v>
      </c>
      <c r="CA8" s="38">
        <v>73</v>
      </c>
      <c r="CB8" s="38">
        <v>57</v>
      </c>
      <c r="CC8" s="38">
        <v>16</v>
      </c>
      <c r="CD8" s="37">
        <v>0.78</v>
      </c>
      <c r="CE8" s="36">
        <v>90</v>
      </c>
      <c r="CF8" s="38">
        <v>65</v>
      </c>
      <c r="CG8" s="38">
        <v>25</v>
      </c>
      <c r="CH8" s="37">
        <v>0.72</v>
      </c>
      <c r="CI8" s="36">
        <v>90</v>
      </c>
      <c r="CJ8" s="38">
        <v>67</v>
      </c>
      <c r="CK8" s="38">
        <v>23</v>
      </c>
      <c r="CL8" s="37">
        <v>0.74</v>
      </c>
      <c r="CM8" s="36">
        <v>111</v>
      </c>
      <c r="CN8" s="38">
        <v>84</v>
      </c>
      <c r="CO8" s="38">
        <v>27</v>
      </c>
      <c r="CP8" s="37">
        <v>0.76</v>
      </c>
      <c r="CQ8" s="36">
        <v>105</v>
      </c>
      <c r="CR8" s="38">
        <v>86</v>
      </c>
      <c r="CS8" s="38">
        <v>19</v>
      </c>
      <c r="CT8" s="37">
        <v>0.82</v>
      </c>
      <c r="CU8" s="48">
        <f t="shared" ref="CU8:CU25" si="0">SUM(CV8:CW8)</f>
        <v>96</v>
      </c>
      <c r="CV8" s="48">
        <v>81</v>
      </c>
      <c r="CW8" s="48">
        <v>15</v>
      </c>
      <c r="CX8" s="43">
        <f t="shared" ref="CX8:CX25" si="1">CV8/CU8</f>
        <v>0.84375</v>
      </c>
      <c r="CY8" s="48">
        <f t="shared" ref="CY8:CY25" si="2">SUM(CZ8:DA8)</f>
        <v>115</v>
      </c>
      <c r="CZ8" s="48">
        <v>96</v>
      </c>
      <c r="DA8" s="48">
        <v>19</v>
      </c>
      <c r="DB8" s="43">
        <f t="shared" ref="DB8:DB25" si="3">CZ8/CY8</f>
        <v>0.83478260869565213</v>
      </c>
      <c r="DC8" s="48">
        <f t="shared" ref="DC8:DC25" si="4">SUM(DD8:DE8)</f>
        <v>133</v>
      </c>
      <c r="DD8" s="48">
        <v>101</v>
      </c>
      <c r="DE8" s="48">
        <v>32</v>
      </c>
      <c r="DF8" s="43">
        <f t="shared" ref="DF8:DF25" si="5">DD8/DC8</f>
        <v>0.75939849624060152</v>
      </c>
      <c r="DG8" s="48">
        <f t="shared" ref="DG8:DG25" si="6">SUM(DH8:DI8)</f>
        <v>139</v>
      </c>
      <c r="DH8" s="48">
        <v>97</v>
      </c>
      <c r="DI8" s="48">
        <v>42</v>
      </c>
      <c r="DJ8" s="43">
        <f t="shared" ref="DJ8:DJ25" si="7">DH8/DG8</f>
        <v>0.69784172661870503</v>
      </c>
      <c r="DK8" s="48">
        <f t="shared" ref="DK8:DK25" si="8">SUM(DL8:DM8)</f>
        <v>125</v>
      </c>
      <c r="DL8" s="48">
        <v>91</v>
      </c>
      <c r="DM8" s="48">
        <v>34</v>
      </c>
      <c r="DN8" s="43">
        <f t="shared" ref="DN8:DN25" si="9">DL8/DK8</f>
        <v>0.72799999999999998</v>
      </c>
      <c r="DO8" s="48">
        <f t="shared" ref="DO8:DO25" si="10">SUM(DP8:DQ8)</f>
        <v>147</v>
      </c>
      <c r="DP8" s="48">
        <v>108</v>
      </c>
      <c r="DQ8" s="48">
        <v>39</v>
      </c>
      <c r="DR8" s="43">
        <f t="shared" ref="DR8:DR25" si="11">DP8/DO8</f>
        <v>0.73469387755102045</v>
      </c>
      <c r="DS8" s="48">
        <f t="shared" ref="DS8:DS25" si="12">SUM(DT8:DU8)</f>
        <v>151</v>
      </c>
      <c r="DT8" s="48">
        <v>114</v>
      </c>
      <c r="DU8" s="48">
        <v>37</v>
      </c>
      <c r="DV8" s="43">
        <f>DT8/DS8</f>
        <v>0.75496688741721851</v>
      </c>
      <c r="DW8" s="48">
        <f>SUM(DX8:DY8)</f>
        <v>120</v>
      </c>
      <c r="DX8" s="48">
        <v>91</v>
      </c>
      <c r="DY8" s="48">
        <v>29</v>
      </c>
      <c r="DZ8" s="43">
        <f t="shared" ref="DZ8:DZ25" si="13">DX8/DW8</f>
        <v>0.7583333333333333</v>
      </c>
      <c r="EA8" s="44">
        <f t="shared" ref="EA8:EA13" si="14">SUM(C8,G8,K8,O8,S8,W8,AA8,AE8,AI8,AM8,AQ8,AU8,AY8,BC8,BG8,BK8,BO8,BS8,BW8,CA8,CE8,CI8,CM8,CQ8,CU8,CY8,DC8,DG8,DK8,DO8,DS8,DW8)</f>
        <v>2997</v>
      </c>
      <c r="EB8" s="44">
        <f t="shared" ref="EB8:EB25" si="15">SUM(D8,H8,L8,P8,T8,X8,AB8,AF8,AJ8,AN8,AR8,AV8,AZ8,BD8,BH8,BL8,BP8,BT8,BX8,CB8,CF8,CJ8,CN8,CR8,CV8,CZ8,DD8,DH8,DL8,DP8,DT8,DX8)</f>
        <v>2331</v>
      </c>
      <c r="EC8" s="44">
        <f t="shared" ref="EC8:EC25" si="16">SUM(E8,I8,M8,Q8,U8,Y8,AC8,AG8,AK8,AO8,AS8,AW8,BA8,BE8,BI8,BM8,BQ8,BU8,BY8,CC8,CG8,CK8,CO8,CS8,CW8,DA8,DE8,DI8,DM8,DQ8,DU8,DY8)</f>
        <v>666</v>
      </c>
      <c r="ED8" s="43">
        <f t="shared" ref="ED8:ED25" si="17">EB8/EA8</f>
        <v>0.77777777777777779</v>
      </c>
      <c r="EI8" s="56"/>
    </row>
    <row r="9" spans="1:139" ht="89.25" x14ac:dyDescent="0.2">
      <c r="B9" s="3" t="s">
        <v>2</v>
      </c>
      <c r="C9" s="38"/>
      <c r="D9" s="38"/>
      <c r="E9" s="38"/>
      <c r="F9" s="38"/>
      <c r="G9" s="38"/>
      <c r="H9" s="38"/>
      <c r="I9" s="38"/>
      <c r="J9" s="38"/>
      <c r="K9" s="38">
        <v>1</v>
      </c>
      <c r="L9" s="38">
        <v>1</v>
      </c>
      <c r="M9" s="38">
        <v>0</v>
      </c>
      <c r="N9" s="37">
        <v>1</v>
      </c>
      <c r="O9" s="38">
        <v>9</v>
      </c>
      <c r="P9" s="38">
        <v>9</v>
      </c>
      <c r="Q9" s="38">
        <v>0</v>
      </c>
      <c r="R9" s="37">
        <v>1</v>
      </c>
      <c r="S9" s="38">
        <v>71</v>
      </c>
      <c r="T9" s="38">
        <v>65</v>
      </c>
      <c r="U9" s="38">
        <v>6</v>
      </c>
      <c r="V9" s="37">
        <v>0.92</v>
      </c>
      <c r="W9" s="38">
        <v>113</v>
      </c>
      <c r="X9" s="38">
        <v>96</v>
      </c>
      <c r="Y9" s="38">
        <v>17</v>
      </c>
      <c r="Z9" s="37">
        <v>0.85</v>
      </c>
      <c r="AA9" s="38">
        <v>148</v>
      </c>
      <c r="AB9" s="38">
        <v>122</v>
      </c>
      <c r="AC9" s="38">
        <v>26</v>
      </c>
      <c r="AD9" s="37">
        <v>0.82</v>
      </c>
      <c r="AE9" s="38">
        <v>156</v>
      </c>
      <c r="AF9" s="38">
        <v>123</v>
      </c>
      <c r="AG9" s="38">
        <v>33</v>
      </c>
      <c r="AH9" s="37">
        <v>0.79</v>
      </c>
      <c r="AI9" s="38">
        <v>105</v>
      </c>
      <c r="AJ9" s="38">
        <v>74</v>
      </c>
      <c r="AK9" s="38">
        <v>31</v>
      </c>
      <c r="AL9" s="37">
        <v>0.7</v>
      </c>
      <c r="AM9" s="38">
        <v>155</v>
      </c>
      <c r="AN9" s="38">
        <v>114</v>
      </c>
      <c r="AO9" s="38">
        <v>41</v>
      </c>
      <c r="AP9" s="37">
        <v>0.74</v>
      </c>
      <c r="AQ9" s="38">
        <v>152</v>
      </c>
      <c r="AR9" s="38">
        <v>102</v>
      </c>
      <c r="AS9" s="38">
        <v>50</v>
      </c>
      <c r="AT9" s="37">
        <v>0.67</v>
      </c>
      <c r="AU9" s="38">
        <v>143</v>
      </c>
      <c r="AV9" s="38">
        <v>102</v>
      </c>
      <c r="AW9" s="38">
        <v>41</v>
      </c>
      <c r="AX9" s="37">
        <v>0.71</v>
      </c>
      <c r="AY9" s="38">
        <v>168</v>
      </c>
      <c r="AZ9" s="38">
        <v>124</v>
      </c>
      <c r="BA9" s="38">
        <v>44</v>
      </c>
      <c r="BB9" s="37">
        <v>0.74</v>
      </c>
      <c r="BC9" s="38">
        <v>161</v>
      </c>
      <c r="BD9" s="38">
        <v>116</v>
      </c>
      <c r="BE9" s="38">
        <v>45</v>
      </c>
      <c r="BF9" s="37">
        <v>0.72</v>
      </c>
      <c r="BG9" s="38">
        <v>5</v>
      </c>
      <c r="BH9" s="38">
        <v>4</v>
      </c>
      <c r="BI9" s="38">
        <v>1</v>
      </c>
      <c r="BJ9" s="37">
        <v>0.8</v>
      </c>
      <c r="BK9" s="38">
        <v>14</v>
      </c>
      <c r="BL9" s="38">
        <v>9</v>
      </c>
      <c r="BM9" s="38">
        <v>5</v>
      </c>
      <c r="BN9" s="37">
        <v>0.64</v>
      </c>
      <c r="BO9" s="38">
        <v>20</v>
      </c>
      <c r="BP9" s="38">
        <v>11</v>
      </c>
      <c r="BQ9" s="38">
        <v>9</v>
      </c>
      <c r="BR9" s="37">
        <v>0.55000000000000004</v>
      </c>
      <c r="BS9" s="38">
        <v>45</v>
      </c>
      <c r="BT9" s="38">
        <v>23</v>
      </c>
      <c r="BU9" s="38">
        <v>22</v>
      </c>
      <c r="BV9" s="37">
        <v>0.51</v>
      </c>
      <c r="BW9" s="38">
        <v>32</v>
      </c>
      <c r="BX9" s="38">
        <v>18</v>
      </c>
      <c r="BY9" s="38">
        <v>14</v>
      </c>
      <c r="BZ9" s="37">
        <v>0.56000000000000005</v>
      </c>
      <c r="CA9" s="38">
        <v>73</v>
      </c>
      <c r="CB9" s="38">
        <v>56</v>
      </c>
      <c r="CC9" s="38">
        <v>17</v>
      </c>
      <c r="CD9" s="37">
        <v>0.77</v>
      </c>
      <c r="CE9" s="36">
        <v>90</v>
      </c>
      <c r="CF9" s="38">
        <v>62</v>
      </c>
      <c r="CG9" s="38">
        <v>28</v>
      </c>
      <c r="CH9" s="37">
        <v>0.69</v>
      </c>
      <c r="CI9" s="36">
        <v>90</v>
      </c>
      <c r="CJ9" s="38">
        <v>63</v>
      </c>
      <c r="CK9" s="38">
        <v>27</v>
      </c>
      <c r="CL9" s="37">
        <v>0.7</v>
      </c>
      <c r="CM9" s="36">
        <v>109</v>
      </c>
      <c r="CN9" s="38">
        <v>78</v>
      </c>
      <c r="CO9" s="38">
        <v>31</v>
      </c>
      <c r="CP9" s="37">
        <v>0.72</v>
      </c>
      <c r="CQ9" s="36">
        <v>103</v>
      </c>
      <c r="CR9" s="38">
        <v>79</v>
      </c>
      <c r="CS9" s="38">
        <v>24</v>
      </c>
      <c r="CT9" s="37">
        <v>0.77</v>
      </c>
      <c r="CU9" s="48">
        <f t="shared" si="0"/>
        <v>96</v>
      </c>
      <c r="CV9" s="48">
        <v>74</v>
      </c>
      <c r="CW9" s="48">
        <v>22</v>
      </c>
      <c r="CX9" s="43">
        <f t="shared" si="1"/>
        <v>0.77083333333333337</v>
      </c>
      <c r="CY9" s="48">
        <f t="shared" si="2"/>
        <v>111</v>
      </c>
      <c r="CZ9" s="48">
        <v>85</v>
      </c>
      <c r="DA9" s="48">
        <v>26</v>
      </c>
      <c r="DB9" s="43">
        <f t="shared" si="3"/>
        <v>0.76576576576576572</v>
      </c>
      <c r="DC9" s="48">
        <f t="shared" si="4"/>
        <v>131</v>
      </c>
      <c r="DD9" s="48">
        <v>97</v>
      </c>
      <c r="DE9" s="48">
        <v>34</v>
      </c>
      <c r="DF9" s="43">
        <f t="shared" si="5"/>
        <v>0.74045801526717558</v>
      </c>
      <c r="DG9" s="48">
        <f t="shared" si="6"/>
        <v>137</v>
      </c>
      <c r="DH9" s="48">
        <v>89</v>
      </c>
      <c r="DI9" s="48">
        <v>48</v>
      </c>
      <c r="DJ9" s="43">
        <f t="shared" si="7"/>
        <v>0.64963503649635035</v>
      </c>
      <c r="DK9" s="48">
        <f t="shared" si="8"/>
        <v>124</v>
      </c>
      <c r="DL9" s="48">
        <v>86</v>
      </c>
      <c r="DM9" s="48">
        <v>38</v>
      </c>
      <c r="DN9" s="43">
        <f t="shared" si="9"/>
        <v>0.69354838709677424</v>
      </c>
      <c r="DO9" s="48">
        <f t="shared" si="10"/>
        <v>146</v>
      </c>
      <c r="DP9" s="48">
        <v>102</v>
      </c>
      <c r="DQ9" s="48">
        <v>44</v>
      </c>
      <c r="DR9" s="43">
        <f t="shared" si="11"/>
        <v>0.69863013698630139</v>
      </c>
      <c r="DS9" s="48">
        <f t="shared" si="12"/>
        <v>149</v>
      </c>
      <c r="DT9" s="48">
        <v>109</v>
      </c>
      <c r="DU9" s="48">
        <v>40</v>
      </c>
      <c r="DV9" s="43">
        <f t="shared" ref="DV9:DV25" si="18">DT9/DS9</f>
        <v>0.73154362416107388</v>
      </c>
      <c r="DW9" s="48">
        <f t="shared" ref="DW9:DW25" si="19">SUM(DX9:DY9)</f>
        <v>117</v>
      </c>
      <c r="DX9" s="48">
        <v>84</v>
      </c>
      <c r="DY9" s="48">
        <v>33</v>
      </c>
      <c r="DZ9" s="43">
        <f t="shared" si="13"/>
        <v>0.71794871794871795</v>
      </c>
      <c r="EA9" s="44">
        <f t="shared" si="14"/>
        <v>2974</v>
      </c>
      <c r="EB9" s="44">
        <f t="shared" si="15"/>
        <v>2177</v>
      </c>
      <c r="EC9" s="44">
        <f t="shared" si="16"/>
        <v>797</v>
      </c>
      <c r="ED9" s="43">
        <f t="shared" si="17"/>
        <v>0.73201075991930065</v>
      </c>
      <c r="EI9" s="56"/>
    </row>
    <row r="10" spans="1:139" ht="51" x14ac:dyDescent="0.2">
      <c r="B10" s="3" t="s">
        <v>5</v>
      </c>
      <c r="C10" s="38"/>
      <c r="D10" s="38"/>
      <c r="E10" s="38"/>
      <c r="F10" s="38"/>
      <c r="G10" s="38"/>
      <c r="H10" s="38"/>
      <c r="I10" s="38"/>
      <c r="J10" s="38"/>
      <c r="K10" s="38"/>
      <c r="L10" s="38"/>
      <c r="M10" s="38"/>
      <c r="N10" s="37"/>
      <c r="O10" s="38">
        <v>7</v>
      </c>
      <c r="P10" s="38">
        <v>7</v>
      </c>
      <c r="Q10" s="38">
        <v>0</v>
      </c>
      <c r="R10" s="37">
        <v>1</v>
      </c>
      <c r="S10" s="38">
        <v>51</v>
      </c>
      <c r="T10" s="38">
        <v>48</v>
      </c>
      <c r="U10" s="38">
        <v>3</v>
      </c>
      <c r="V10" s="37">
        <v>0.94</v>
      </c>
      <c r="W10" s="38">
        <v>60</v>
      </c>
      <c r="X10" s="38">
        <v>60</v>
      </c>
      <c r="Y10" s="38">
        <v>0</v>
      </c>
      <c r="Z10" s="37">
        <v>1</v>
      </c>
      <c r="AA10" s="38">
        <v>83</v>
      </c>
      <c r="AB10" s="38">
        <v>74</v>
      </c>
      <c r="AC10" s="38">
        <v>9</v>
      </c>
      <c r="AD10" s="37">
        <v>0.89</v>
      </c>
      <c r="AE10" s="38">
        <v>68</v>
      </c>
      <c r="AF10" s="38">
        <v>63</v>
      </c>
      <c r="AG10" s="38">
        <v>5</v>
      </c>
      <c r="AH10" s="37">
        <v>0.93</v>
      </c>
      <c r="AI10" s="38">
        <v>52</v>
      </c>
      <c r="AJ10" s="38">
        <v>46</v>
      </c>
      <c r="AK10" s="38">
        <v>6</v>
      </c>
      <c r="AL10" s="37">
        <v>0.88</v>
      </c>
      <c r="AM10" s="38">
        <v>62</v>
      </c>
      <c r="AN10" s="38">
        <v>54</v>
      </c>
      <c r="AO10" s="38">
        <v>8</v>
      </c>
      <c r="AP10" s="37">
        <v>0.87</v>
      </c>
      <c r="AQ10" s="38">
        <v>88</v>
      </c>
      <c r="AR10" s="38">
        <v>65</v>
      </c>
      <c r="AS10" s="38">
        <v>23</v>
      </c>
      <c r="AT10" s="37">
        <v>0.74</v>
      </c>
      <c r="AU10" s="38">
        <v>67</v>
      </c>
      <c r="AV10" s="38">
        <v>63</v>
      </c>
      <c r="AW10" s="38">
        <v>4</v>
      </c>
      <c r="AX10" s="37">
        <v>0.94</v>
      </c>
      <c r="AY10" s="38">
        <v>73</v>
      </c>
      <c r="AZ10" s="38">
        <v>56</v>
      </c>
      <c r="BA10" s="38">
        <v>17</v>
      </c>
      <c r="BB10" s="37">
        <v>0.77</v>
      </c>
      <c r="BC10" s="38">
        <v>71</v>
      </c>
      <c r="BD10" s="38">
        <v>59</v>
      </c>
      <c r="BE10" s="38">
        <v>12</v>
      </c>
      <c r="BF10" s="37">
        <v>0.83</v>
      </c>
      <c r="BG10" s="38">
        <v>2</v>
      </c>
      <c r="BH10" s="38">
        <v>1</v>
      </c>
      <c r="BI10" s="38">
        <v>1</v>
      </c>
      <c r="BJ10" s="37">
        <v>0.5</v>
      </c>
      <c r="BK10" s="38">
        <v>4</v>
      </c>
      <c r="BL10" s="38">
        <v>2</v>
      </c>
      <c r="BM10" s="38">
        <v>2</v>
      </c>
      <c r="BN10" s="37">
        <v>0.5</v>
      </c>
      <c r="BO10" s="38">
        <v>6</v>
      </c>
      <c r="BP10" s="38">
        <v>3</v>
      </c>
      <c r="BQ10" s="38">
        <v>3</v>
      </c>
      <c r="BR10" s="37">
        <v>0.5</v>
      </c>
      <c r="BS10" s="38">
        <v>11</v>
      </c>
      <c r="BT10" s="38">
        <v>8</v>
      </c>
      <c r="BU10" s="38">
        <v>3</v>
      </c>
      <c r="BV10" s="37">
        <v>0.73</v>
      </c>
      <c r="BW10" s="38">
        <v>13</v>
      </c>
      <c r="BX10" s="38">
        <v>11</v>
      </c>
      <c r="BY10" s="38">
        <v>2</v>
      </c>
      <c r="BZ10" s="37">
        <v>0.85</v>
      </c>
      <c r="CA10" s="38">
        <v>28</v>
      </c>
      <c r="CB10" s="38">
        <v>21</v>
      </c>
      <c r="CC10" s="38">
        <v>7</v>
      </c>
      <c r="CD10" s="37">
        <v>0.75</v>
      </c>
      <c r="CE10" s="36">
        <v>43</v>
      </c>
      <c r="CF10" s="38">
        <v>39</v>
      </c>
      <c r="CG10" s="38">
        <v>4</v>
      </c>
      <c r="CH10" s="37">
        <v>0.91</v>
      </c>
      <c r="CI10" s="36">
        <v>50</v>
      </c>
      <c r="CJ10" s="38">
        <v>39</v>
      </c>
      <c r="CK10" s="38">
        <v>11</v>
      </c>
      <c r="CL10" s="37">
        <v>0.78</v>
      </c>
      <c r="CM10" s="36">
        <v>73</v>
      </c>
      <c r="CN10" s="38">
        <v>60</v>
      </c>
      <c r="CO10" s="38">
        <v>13</v>
      </c>
      <c r="CP10" s="37">
        <v>0.82</v>
      </c>
      <c r="CQ10" s="36">
        <v>54</v>
      </c>
      <c r="CR10" s="38">
        <v>44</v>
      </c>
      <c r="CS10" s="38">
        <v>10</v>
      </c>
      <c r="CT10" s="37">
        <v>0.81</v>
      </c>
      <c r="CU10" s="48">
        <f t="shared" si="0"/>
        <v>64</v>
      </c>
      <c r="CV10" s="48">
        <v>52</v>
      </c>
      <c r="CW10" s="48">
        <v>12</v>
      </c>
      <c r="CX10" s="43">
        <f t="shared" si="1"/>
        <v>0.8125</v>
      </c>
      <c r="CY10" s="48">
        <f t="shared" si="2"/>
        <v>74</v>
      </c>
      <c r="CZ10" s="48">
        <v>63</v>
      </c>
      <c r="DA10" s="48">
        <v>11</v>
      </c>
      <c r="DB10" s="43">
        <f t="shared" si="3"/>
        <v>0.85135135135135132</v>
      </c>
      <c r="DC10" s="48">
        <f t="shared" si="4"/>
        <v>96</v>
      </c>
      <c r="DD10" s="48">
        <v>85</v>
      </c>
      <c r="DE10" s="48">
        <v>11</v>
      </c>
      <c r="DF10" s="43">
        <f t="shared" si="5"/>
        <v>0.88541666666666663</v>
      </c>
      <c r="DG10" s="48">
        <f t="shared" si="6"/>
        <v>79</v>
      </c>
      <c r="DH10" s="48">
        <v>67</v>
      </c>
      <c r="DI10" s="48">
        <v>12</v>
      </c>
      <c r="DJ10" s="43">
        <f t="shared" si="7"/>
        <v>0.84810126582278478</v>
      </c>
      <c r="DK10" s="48">
        <f t="shared" si="8"/>
        <v>94</v>
      </c>
      <c r="DL10" s="48">
        <v>79</v>
      </c>
      <c r="DM10" s="48">
        <v>15</v>
      </c>
      <c r="DN10" s="43">
        <f t="shared" si="9"/>
        <v>0.84042553191489366</v>
      </c>
      <c r="DO10" s="48">
        <f t="shared" si="10"/>
        <v>104</v>
      </c>
      <c r="DP10" s="48">
        <v>86</v>
      </c>
      <c r="DQ10" s="48">
        <v>18</v>
      </c>
      <c r="DR10" s="43">
        <f t="shared" si="11"/>
        <v>0.82692307692307687</v>
      </c>
      <c r="DS10" s="48">
        <f t="shared" si="12"/>
        <v>99</v>
      </c>
      <c r="DT10" s="48">
        <v>79</v>
      </c>
      <c r="DU10" s="48">
        <v>20</v>
      </c>
      <c r="DV10" s="43">
        <f t="shared" si="18"/>
        <v>0.79797979797979801</v>
      </c>
      <c r="DW10" s="48">
        <f t="shared" si="19"/>
        <v>72</v>
      </c>
      <c r="DX10" s="48">
        <v>62</v>
      </c>
      <c r="DY10" s="48">
        <v>10</v>
      </c>
      <c r="DZ10" s="43">
        <f t="shared" si="13"/>
        <v>0.86111111111111116</v>
      </c>
      <c r="EA10" s="44">
        <f t="shared" si="14"/>
        <v>1648</v>
      </c>
      <c r="EB10" s="44">
        <f t="shared" si="15"/>
        <v>1396</v>
      </c>
      <c r="EC10" s="44">
        <f t="shared" si="16"/>
        <v>252</v>
      </c>
      <c r="ED10" s="43">
        <f t="shared" si="17"/>
        <v>0.84708737864077666</v>
      </c>
      <c r="EI10" s="56"/>
    </row>
    <row r="11" spans="1:139" x14ac:dyDescent="0.2">
      <c r="B11" s="7" t="s">
        <v>6</v>
      </c>
      <c r="C11" s="38"/>
      <c r="D11" s="38"/>
      <c r="E11" s="38"/>
      <c r="F11" s="38"/>
      <c r="G11" s="38"/>
      <c r="H11" s="38"/>
      <c r="I11" s="38"/>
      <c r="J11" s="38"/>
      <c r="K11" s="38"/>
      <c r="L11" s="38"/>
      <c r="M11" s="38"/>
      <c r="N11" s="37"/>
      <c r="O11" s="38">
        <v>7</v>
      </c>
      <c r="P11" s="38">
        <v>7</v>
      </c>
      <c r="Q11" s="38">
        <v>0</v>
      </c>
      <c r="R11" s="37">
        <v>1</v>
      </c>
      <c r="S11" s="38">
        <v>51</v>
      </c>
      <c r="T11" s="38">
        <v>50</v>
      </c>
      <c r="U11" s="38">
        <v>1</v>
      </c>
      <c r="V11" s="37">
        <v>0.98</v>
      </c>
      <c r="W11" s="38">
        <v>60</v>
      </c>
      <c r="X11" s="38">
        <v>60</v>
      </c>
      <c r="Y11" s="38">
        <v>0</v>
      </c>
      <c r="Z11" s="37">
        <v>1</v>
      </c>
      <c r="AA11" s="38">
        <v>82</v>
      </c>
      <c r="AB11" s="38">
        <v>81</v>
      </c>
      <c r="AC11" s="38">
        <v>1</v>
      </c>
      <c r="AD11" s="37">
        <v>0.99</v>
      </c>
      <c r="AE11" s="38">
        <v>68</v>
      </c>
      <c r="AF11" s="38">
        <v>67</v>
      </c>
      <c r="AG11" s="38">
        <v>1</v>
      </c>
      <c r="AH11" s="37">
        <v>0.99</v>
      </c>
      <c r="AI11" s="38">
        <v>52</v>
      </c>
      <c r="AJ11" s="38">
        <v>51</v>
      </c>
      <c r="AK11" s="38">
        <v>1</v>
      </c>
      <c r="AL11" s="37">
        <v>0.98</v>
      </c>
      <c r="AM11" s="38">
        <v>62</v>
      </c>
      <c r="AN11" s="38">
        <v>61</v>
      </c>
      <c r="AO11" s="38">
        <v>1</v>
      </c>
      <c r="AP11" s="37">
        <v>0.98</v>
      </c>
      <c r="AQ11" s="38">
        <v>88</v>
      </c>
      <c r="AR11" s="38">
        <v>88</v>
      </c>
      <c r="AS11" s="38">
        <v>0</v>
      </c>
      <c r="AT11" s="37">
        <v>1</v>
      </c>
      <c r="AU11" s="38">
        <v>67</v>
      </c>
      <c r="AV11" s="38">
        <v>66</v>
      </c>
      <c r="AW11" s="38">
        <v>1</v>
      </c>
      <c r="AX11" s="37">
        <v>0.99</v>
      </c>
      <c r="AY11" s="38">
        <v>73</v>
      </c>
      <c r="AZ11" s="38">
        <v>68</v>
      </c>
      <c r="BA11" s="38">
        <v>5</v>
      </c>
      <c r="BB11" s="37">
        <v>0.93</v>
      </c>
      <c r="BC11" s="38">
        <v>71</v>
      </c>
      <c r="BD11" s="38">
        <v>68</v>
      </c>
      <c r="BE11" s="38">
        <v>3</v>
      </c>
      <c r="BF11" s="37">
        <v>0.96</v>
      </c>
      <c r="BG11" s="38">
        <v>2</v>
      </c>
      <c r="BH11" s="38">
        <v>2</v>
      </c>
      <c r="BI11" s="38">
        <v>0</v>
      </c>
      <c r="BJ11" s="37">
        <v>1</v>
      </c>
      <c r="BK11" s="38">
        <v>4</v>
      </c>
      <c r="BL11" s="38">
        <v>4</v>
      </c>
      <c r="BM11" s="38">
        <v>0</v>
      </c>
      <c r="BN11" s="37">
        <v>1</v>
      </c>
      <c r="BO11" s="38">
        <v>6</v>
      </c>
      <c r="BP11" s="38">
        <v>6</v>
      </c>
      <c r="BQ11" s="38">
        <v>0</v>
      </c>
      <c r="BR11" s="37">
        <v>1</v>
      </c>
      <c r="BS11" s="38">
        <v>11</v>
      </c>
      <c r="BT11" s="38">
        <v>11</v>
      </c>
      <c r="BU11" s="38">
        <v>0</v>
      </c>
      <c r="BV11" s="37">
        <v>1</v>
      </c>
      <c r="BW11" s="38">
        <v>13</v>
      </c>
      <c r="BX11" s="38">
        <v>13</v>
      </c>
      <c r="BY11" s="38">
        <v>0</v>
      </c>
      <c r="BZ11" s="37">
        <v>1</v>
      </c>
      <c r="CA11" s="38">
        <v>28</v>
      </c>
      <c r="CB11" s="38">
        <v>26</v>
      </c>
      <c r="CC11" s="38">
        <v>2</v>
      </c>
      <c r="CD11" s="37">
        <v>0.93</v>
      </c>
      <c r="CE11" s="36">
        <v>43</v>
      </c>
      <c r="CF11" s="38">
        <v>43</v>
      </c>
      <c r="CG11" s="38">
        <v>0</v>
      </c>
      <c r="CH11" s="37">
        <v>1</v>
      </c>
      <c r="CI11" s="36">
        <v>50</v>
      </c>
      <c r="CJ11" s="38">
        <v>47</v>
      </c>
      <c r="CK11" s="38">
        <v>3</v>
      </c>
      <c r="CL11" s="37">
        <v>0.94</v>
      </c>
      <c r="CM11" s="36">
        <v>73</v>
      </c>
      <c r="CN11" s="38">
        <v>69</v>
      </c>
      <c r="CO11" s="38">
        <v>4</v>
      </c>
      <c r="CP11" s="37">
        <v>0.95</v>
      </c>
      <c r="CQ11" s="36">
        <v>54</v>
      </c>
      <c r="CR11" s="38">
        <v>49</v>
      </c>
      <c r="CS11" s="38">
        <v>5</v>
      </c>
      <c r="CT11" s="37">
        <v>0.91</v>
      </c>
      <c r="CU11" s="48">
        <f t="shared" si="0"/>
        <v>64</v>
      </c>
      <c r="CV11" s="48">
        <v>57</v>
      </c>
      <c r="CW11" s="48">
        <v>7</v>
      </c>
      <c r="CX11" s="43">
        <f t="shared" si="1"/>
        <v>0.890625</v>
      </c>
      <c r="CY11" s="48">
        <f t="shared" si="2"/>
        <v>74</v>
      </c>
      <c r="CZ11" s="48">
        <v>72</v>
      </c>
      <c r="DA11" s="48">
        <v>2</v>
      </c>
      <c r="DB11" s="43">
        <f t="shared" si="3"/>
        <v>0.97297297297297303</v>
      </c>
      <c r="DC11" s="48">
        <f t="shared" si="4"/>
        <v>96</v>
      </c>
      <c r="DD11" s="48">
        <v>93</v>
      </c>
      <c r="DE11" s="48">
        <v>3</v>
      </c>
      <c r="DF11" s="43">
        <f t="shared" si="5"/>
        <v>0.96875</v>
      </c>
      <c r="DG11" s="48">
        <f t="shared" si="6"/>
        <v>78</v>
      </c>
      <c r="DH11" s="48">
        <v>74</v>
      </c>
      <c r="DI11" s="48">
        <v>4</v>
      </c>
      <c r="DJ11" s="43">
        <f t="shared" si="7"/>
        <v>0.94871794871794868</v>
      </c>
      <c r="DK11" s="48">
        <f t="shared" si="8"/>
        <v>94</v>
      </c>
      <c r="DL11" s="48">
        <v>88</v>
      </c>
      <c r="DM11" s="48">
        <v>6</v>
      </c>
      <c r="DN11" s="43">
        <f t="shared" si="9"/>
        <v>0.93617021276595747</v>
      </c>
      <c r="DO11" s="48">
        <f t="shared" si="10"/>
        <v>104</v>
      </c>
      <c r="DP11" s="48">
        <v>98</v>
      </c>
      <c r="DQ11" s="48">
        <v>6</v>
      </c>
      <c r="DR11" s="43">
        <f t="shared" si="11"/>
        <v>0.94230769230769229</v>
      </c>
      <c r="DS11" s="48">
        <f t="shared" si="12"/>
        <v>99</v>
      </c>
      <c r="DT11" s="48">
        <v>92</v>
      </c>
      <c r="DU11" s="48">
        <v>7</v>
      </c>
      <c r="DV11" s="43">
        <f t="shared" si="18"/>
        <v>0.92929292929292928</v>
      </c>
      <c r="DW11" s="48">
        <f t="shared" si="19"/>
        <v>72</v>
      </c>
      <c r="DX11" s="48">
        <v>67</v>
      </c>
      <c r="DY11" s="48">
        <v>5</v>
      </c>
      <c r="DZ11" s="43">
        <f t="shared" si="13"/>
        <v>0.93055555555555558</v>
      </c>
      <c r="EA11" s="44">
        <f t="shared" si="14"/>
        <v>1646</v>
      </c>
      <c r="EB11" s="44">
        <f t="shared" si="15"/>
        <v>1578</v>
      </c>
      <c r="EC11" s="44">
        <f t="shared" si="16"/>
        <v>68</v>
      </c>
      <c r="ED11" s="43">
        <f t="shared" si="17"/>
        <v>0.95868772782503042</v>
      </c>
      <c r="EI11" s="56"/>
    </row>
    <row r="12" spans="1:139" x14ac:dyDescent="0.2">
      <c r="B12" s="16" t="s">
        <v>7</v>
      </c>
      <c r="C12" s="38"/>
      <c r="D12" s="38"/>
      <c r="E12" s="38"/>
      <c r="F12" s="38"/>
      <c r="G12" s="38"/>
      <c r="H12" s="38"/>
      <c r="I12" s="38"/>
      <c r="J12" s="38"/>
      <c r="K12" s="38"/>
      <c r="L12" s="38"/>
      <c r="M12" s="38"/>
      <c r="N12" s="37"/>
      <c r="O12" s="38">
        <v>7</v>
      </c>
      <c r="P12" s="38">
        <v>7</v>
      </c>
      <c r="Q12" s="38">
        <v>0</v>
      </c>
      <c r="R12" s="37">
        <v>1</v>
      </c>
      <c r="S12" s="38">
        <v>51</v>
      </c>
      <c r="T12" s="38">
        <v>51</v>
      </c>
      <c r="U12" s="38">
        <v>0</v>
      </c>
      <c r="V12" s="37">
        <v>1</v>
      </c>
      <c r="W12" s="38">
        <v>58</v>
      </c>
      <c r="X12" s="38">
        <v>58</v>
      </c>
      <c r="Y12" s="38">
        <v>0</v>
      </c>
      <c r="Z12" s="37">
        <v>1</v>
      </c>
      <c r="AA12" s="38">
        <v>80</v>
      </c>
      <c r="AB12" s="38">
        <v>78</v>
      </c>
      <c r="AC12" s="38">
        <v>2</v>
      </c>
      <c r="AD12" s="37">
        <v>0.98</v>
      </c>
      <c r="AE12" s="38">
        <v>68</v>
      </c>
      <c r="AF12" s="38">
        <v>66</v>
      </c>
      <c r="AG12" s="38">
        <v>2</v>
      </c>
      <c r="AH12" s="37">
        <v>0.97</v>
      </c>
      <c r="AI12" s="38">
        <v>52</v>
      </c>
      <c r="AJ12" s="38">
        <v>51</v>
      </c>
      <c r="AK12" s="38">
        <v>1</v>
      </c>
      <c r="AL12" s="37">
        <v>0.98</v>
      </c>
      <c r="AM12" s="38">
        <v>62</v>
      </c>
      <c r="AN12" s="38">
        <v>62</v>
      </c>
      <c r="AO12" s="38">
        <v>0</v>
      </c>
      <c r="AP12" s="37">
        <v>1</v>
      </c>
      <c r="AQ12" s="38">
        <v>87</v>
      </c>
      <c r="AR12" s="38">
        <v>83</v>
      </c>
      <c r="AS12" s="38">
        <v>4</v>
      </c>
      <c r="AT12" s="37">
        <v>0.95</v>
      </c>
      <c r="AU12" s="38">
        <v>65</v>
      </c>
      <c r="AV12" s="38">
        <v>65</v>
      </c>
      <c r="AW12" s="38">
        <v>0</v>
      </c>
      <c r="AX12" s="37">
        <v>1</v>
      </c>
      <c r="AY12" s="38">
        <v>72</v>
      </c>
      <c r="AZ12" s="38">
        <v>72</v>
      </c>
      <c r="BA12" s="38">
        <v>0</v>
      </c>
      <c r="BB12" s="37">
        <v>1</v>
      </c>
      <c r="BC12" s="38">
        <v>70</v>
      </c>
      <c r="BD12" s="38">
        <v>70</v>
      </c>
      <c r="BE12" s="38">
        <v>0</v>
      </c>
      <c r="BF12" s="37">
        <v>1</v>
      </c>
      <c r="BG12" s="38">
        <v>2</v>
      </c>
      <c r="BH12" s="38">
        <v>2</v>
      </c>
      <c r="BI12" s="38">
        <v>0</v>
      </c>
      <c r="BJ12" s="37">
        <v>1</v>
      </c>
      <c r="BK12" s="38">
        <v>4</v>
      </c>
      <c r="BL12" s="38">
        <v>4</v>
      </c>
      <c r="BM12" s="38">
        <v>0</v>
      </c>
      <c r="BN12" s="37">
        <v>1</v>
      </c>
      <c r="BO12" s="38">
        <v>5</v>
      </c>
      <c r="BP12" s="38">
        <v>5</v>
      </c>
      <c r="BQ12" s="38">
        <v>0</v>
      </c>
      <c r="BR12" s="37">
        <v>1</v>
      </c>
      <c r="BS12" s="38">
        <v>11</v>
      </c>
      <c r="BT12" s="38">
        <v>11</v>
      </c>
      <c r="BU12" s="38">
        <v>0</v>
      </c>
      <c r="BV12" s="37">
        <v>1</v>
      </c>
      <c r="BW12" s="38">
        <v>13</v>
      </c>
      <c r="BX12" s="38">
        <v>13</v>
      </c>
      <c r="BY12" s="38">
        <v>0</v>
      </c>
      <c r="BZ12" s="37">
        <v>1</v>
      </c>
      <c r="CA12" s="38">
        <v>27</v>
      </c>
      <c r="CB12" s="38">
        <v>26</v>
      </c>
      <c r="CC12" s="38">
        <v>1</v>
      </c>
      <c r="CD12" s="37">
        <v>0.96</v>
      </c>
      <c r="CE12" s="36">
        <v>43</v>
      </c>
      <c r="CF12" s="38">
        <v>43</v>
      </c>
      <c r="CG12" s="38">
        <v>0</v>
      </c>
      <c r="CH12" s="37">
        <v>1</v>
      </c>
      <c r="CI12" s="36">
        <v>50</v>
      </c>
      <c r="CJ12" s="38">
        <v>50</v>
      </c>
      <c r="CK12" s="38">
        <v>0</v>
      </c>
      <c r="CL12" s="37">
        <v>1</v>
      </c>
      <c r="CM12" s="36">
        <v>72</v>
      </c>
      <c r="CN12" s="38">
        <v>69</v>
      </c>
      <c r="CO12" s="38">
        <v>3</v>
      </c>
      <c r="CP12" s="37">
        <v>0.96</v>
      </c>
      <c r="CQ12" s="36">
        <v>54</v>
      </c>
      <c r="CR12" s="38">
        <v>52</v>
      </c>
      <c r="CS12" s="38">
        <v>2</v>
      </c>
      <c r="CT12" s="37">
        <v>0.96</v>
      </c>
      <c r="CU12" s="48">
        <f t="shared" si="0"/>
        <v>64</v>
      </c>
      <c r="CV12" s="48">
        <v>64</v>
      </c>
      <c r="CW12" s="48">
        <v>0</v>
      </c>
      <c r="CX12" s="43">
        <f t="shared" si="1"/>
        <v>1</v>
      </c>
      <c r="CY12" s="48">
        <f t="shared" si="2"/>
        <v>74</v>
      </c>
      <c r="CZ12" s="48">
        <v>74</v>
      </c>
      <c r="DA12" s="48">
        <v>0</v>
      </c>
      <c r="DB12" s="43">
        <f t="shared" si="3"/>
        <v>1</v>
      </c>
      <c r="DC12" s="48">
        <f t="shared" si="4"/>
        <v>96</v>
      </c>
      <c r="DD12" s="48">
        <v>94</v>
      </c>
      <c r="DE12" s="48">
        <v>2</v>
      </c>
      <c r="DF12" s="43">
        <f t="shared" si="5"/>
        <v>0.97916666666666663</v>
      </c>
      <c r="DG12" s="48">
        <f t="shared" si="6"/>
        <v>79</v>
      </c>
      <c r="DH12" s="48">
        <v>79</v>
      </c>
      <c r="DI12" s="48">
        <v>0</v>
      </c>
      <c r="DJ12" s="43">
        <f t="shared" si="7"/>
        <v>1</v>
      </c>
      <c r="DK12" s="48">
        <f t="shared" si="8"/>
        <v>92</v>
      </c>
      <c r="DL12" s="48">
        <v>91</v>
      </c>
      <c r="DM12" s="48">
        <v>1</v>
      </c>
      <c r="DN12" s="43">
        <f t="shared" si="9"/>
        <v>0.98913043478260865</v>
      </c>
      <c r="DO12" s="48">
        <f t="shared" si="10"/>
        <v>103</v>
      </c>
      <c r="DP12" s="48">
        <v>102</v>
      </c>
      <c r="DQ12" s="48">
        <v>1</v>
      </c>
      <c r="DR12" s="43">
        <f t="shared" si="11"/>
        <v>0.99029126213592233</v>
      </c>
      <c r="DS12" s="48">
        <f>SUM(DT12:DU12)</f>
        <v>97</v>
      </c>
      <c r="DT12" s="48">
        <v>96</v>
      </c>
      <c r="DU12" s="48">
        <v>1</v>
      </c>
      <c r="DV12" s="43">
        <f t="shared" si="18"/>
        <v>0.98969072164948457</v>
      </c>
      <c r="DW12" s="48">
        <f t="shared" si="19"/>
        <v>71</v>
      </c>
      <c r="DX12" s="48">
        <v>71</v>
      </c>
      <c r="DY12" s="48">
        <v>0</v>
      </c>
      <c r="DZ12" s="43">
        <f t="shared" si="13"/>
        <v>1</v>
      </c>
      <c r="EA12" s="44">
        <f t="shared" si="14"/>
        <v>1629</v>
      </c>
      <c r="EB12" s="44">
        <f t="shared" si="15"/>
        <v>1609</v>
      </c>
      <c r="EC12" s="44">
        <f t="shared" si="16"/>
        <v>20</v>
      </c>
      <c r="ED12" s="43">
        <f t="shared" si="17"/>
        <v>0.98772252915899328</v>
      </c>
      <c r="EI12" s="56"/>
    </row>
    <row r="13" spans="1:139" x14ac:dyDescent="0.2">
      <c r="B13" s="16" t="s">
        <v>8</v>
      </c>
      <c r="C13" s="38"/>
      <c r="D13" s="38"/>
      <c r="E13" s="38"/>
      <c r="F13" s="38"/>
      <c r="G13" s="38"/>
      <c r="H13" s="38"/>
      <c r="I13" s="38"/>
      <c r="J13" s="38"/>
      <c r="K13" s="38"/>
      <c r="L13" s="38"/>
      <c r="M13" s="38"/>
      <c r="N13" s="37"/>
      <c r="O13" s="38">
        <v>7</v>
      </c>
      <c r="P13" s="38">
        <v>7</v>
      </c>
      <c r="Q13" s="38">
        <v>0</v>
      </c>
      <c r="R13" s="37">
        <v>1</v>
      </c>
      <c r="S13" s="38">
        <v>51</v>
      </c>
      <c r="T13" s="38">
        <v>50</v>
      </c>
      <c r="U13" s="38">
        <v>1</v>
      </c>
      <c r="V13" s="37">
        <v>0.98</v>
      </c>
      <c r="W13" s="38">
        <v>60</v>
      </c>
      <c r="X13" s="38">
        <v>60</v>
      </c>
      <c r="Y13" s="38">
        <v>0</v>
      </c>
      <c r="Z13" s="37">
        <v>1</v>
      </c>
      <c r="AA13" s="38">
        <v>83</v>
      </c>
      <c r="AB13" s="38">
        <v>79</v>
      </c>
      <c r="AC13" s="38">
        <v>4</v>
      </c>
      <c r="AD13" s="37">
        <v>0.95</v>
      </c>
      <c r="AE13" s="38">
        <v>68</v>
      </c>
      <c r="AF13" s="38">
        <v>65</v>
      </c>
      <c r="AG13" s="38">
        <v>3</v>
      </c>
      <c r="AH13" s="37">
        <v>0.96</v>
      </c>
      <c r="AI13" s="38">
        <v>52</v>
      </c>
      <c r="AJ13" s="38">
        <v>48</v>
      </c>
      <c r="AK13" s="38">
        <v>4</v>
      </c>
      <c r="AL13" s="37">
        <v>0.92</v>
      </c>
      <c r="AM13" s="38">
        <v>62</v>
      </c>
      <c r="AN13" s="38">
        <v>58</v>
      </c>
      <c r="AO13" s="38">
        <v>4</v>
      </c>
      <c r="AP13" s="37">
        <v>0.94</v>
      </c>
      <c r="AQ13" s="38">
        <v>88</v>
      </c>
      <c r="AR13" s="38">
        <v>79</v>
      </c>
      <c r="AS13" s="38">
        <v>9</v>
      </c>
      <c r="AT13" s="37">
        <v>0.9</v>
      </c>
      <c r="AU13" s="38">
        <v>66</v>
      </c>
      <c r="AV13" s="38">
        <v>65</v>
      </c>
      <c r="AW13" s="38">
        <v>1</v>
      </c>
      <c r="AX13" s="37">
        <v>0.98</v>
      </c>
      <c r="AY13" s="38">
        <v>73</v>
      </c>
      <c r="AZ13" s="38">
        <v>65</v>
      </c>
      <c r="BA13" s="38">
        <v>8</v>
      </c>
      <c r="BB13" s="37">
        <v>0.89</v>
      </c>
      <c r="BC13" s="38">
        <v>71</v>
      </c>
      <c r="BD13" s="38">
        <v>67</v>
      </c>
      <c r="BE13" s="38">
        <v>4</v>
      </c>
      <c r="BF13" s="37">
        <v>0.94</v>
      </c>
      <c r="BG13" s="38">
        <v>2</v>
      </c>
      <c r="BH13" s="38">
        <v>1</v>
      </c>
      <c r="BI13" s="38">
        <v>1</v>
      </c>
      <c r="BJ13" s="37">
        <v>0.5</v>
      </c>
      <c r="BK13" s="38">
        <v>4</v>
      </c>
      <c r="BL13" s="38">
        <v>4</v>
      </c>
      <c r="BM13" s="38">
        <v>0</v>
      </c>
      <c r="BN13" s="37">
        <v>1</v>
      </c>
      <c r="BO13" s="38">
        <v>6</v>
      </c>
      <c r="BP13" s="38">
        <v>5</v>
      </c>
      <c r="BQ13" s="38">
        <v>1</v>
      </c>
      <c r="BR13" s="37">
        <v>0.83</v>
      </c>
      <c r="BS13" s="38">
        <v>11</v>
      </c>
      <c r="BT13" s="38">
        <v>11</v>
      </c>
      <c r="BU13" s="38">
        <v>0</v>
      </c>
      <c r="BV13" s="37">
        <v>1</v>
      </c>
      <c r="BW13" s="38">
        <v>13</v>
      </c>
      <c r="BX13" s="38">
        <v>12</v>
      </c>
      <c r="BY13" s="38">
        <v>1</v>
      </c>
      <c r="BZ13" s="37">
        <v>0.92</v>
      </c>
      <c r="CA13" s="38">
        <v>28</v>
      </c>
      <c r="CB13" s="38">
        <v>26</v>
      </c>
      <c r="CC13" s="38">
        <v>2</v>
      </c>
      <c r="CD13" s="37">
        <v>0.93</v>
      </c>
      <c r="CE13" s="36">
        <v>43</v>
      </c>
      <c r="CF13" s="38">
        <v>41</v>
      </c>
      <c r="CG13" s="38">
        <v>2</v>
      </c>
      <c r="CH13" s="37">
        <v>0.95</v>
      </c>
      <c r="CI13" s="36">
        <v>50</v>
      </c>
      <c r="CJ13" s="38">
        <v>45</v>
      </c>
      <c r="CK13" s="38">
        <v>5</v>
      </c>
      <c r="CL13" s="37">
        <v>0.9</v>
      </c>
      <c r="CM13" s="36">
        <v>73</v>
      </c>
      <c r="CN13" s="38">
        <v>70</v>
      </c>
      <c r="CO13" s="38">
        <v>3</v>
      </c>
      <c r="CP13" s="37">
        <v>0.96</v>
      </c>
      <c r="CQ13" s="36">
        <v>54</v>
      </c>
      <c r="CR13" s="38">
        <v>49</v>
      </c>
      <c r="CS13" s="38">
        <v>5</v>
      </c>
      <c r="CT13" s="37">
        <v>0.91</v>
      </c>
      <c r="CU13" s="48">
        <f t="shared" si="0"/>
        <v>64</v>
      </c>
      <c r="CV13" s="48">
        <v>55</v>
      </c>
      <c r="CW13" s="48">
        <v>9</v>
      </c>
      <c r="CX13" s="43">
        <f t="shared" si="1"/>
        <v>0.859375</v>
      </c>
      <c r="CY13" s="48">
        <f t="shared" si="2"/>
        <v>74</v>
      </c>
      <c r="CZ13" s="48">
        <v>65</v>
      </c>
      <c r="DA13" s="48">
        <v>9</v>
      </c>
      <c r="DB13" s="43">
        <f t="shared" si="3"/>
        <v>0.8783783783783784</v>
      </c>
      <c r="DC13" s="48">
        <f t="shared" si="4"/>
        <v>96</v>
      </c>
      <c r="DD13" s="48">
        <v>90</v>
      </c>
      <c r="DE13" s="48">
        <v>6</v>
      </c>
      <c r="DF13" s="43">
        <f t="shared" si="5"/>
        <v>0.9375</v>
      </c>
      <c r="DG13" s="48">
        <f t="shared" si="6"/>
        <v>78</v>
      </c>
      <c r="DH13" s="48">
        <v>72</v>
      </c>
      <c r="DI13" s="48">
        <v>6</v>
      </c>
      <c r="DJ13" s="43">
        <f t="shared" si="7"/>
        <v>0.92307692307692313</v>
      </c>
      <c r="DK13" s="48">
        <f t="shared" si="8"/>
        <v>94</v>
      </c>
      <c r="DL13" s="48">
        <v>86</v>
      </c>
      <c r="DM13" s="48">
        <v>8</v>
      </c>
      <c r="DN13" s="43">
        <f t="shared" si="9"/>
        <v>0.91489361702127658</v>
      </c>
      <c r="DO13" s="48">
        <f t="shared" si="10"/>
        <v>104</v>
      </c>
      <c r="DP13" s="48">
        <v>92</v>
      </c>
      <c r="DQ13" s="48">
        <v>12</v>
      </c>
      <c r="DR13" s="43">
        <f t="shared" si="11"/>
        <v>0.88461538461538458</v>
      </c>
      <c r="DS13" s="48">
        <f t="shared" si="12"/>
        <v>99</v>
      </c>
      <c r="DT13" s="48">
        <v>87</v>
      </c>
      <c r="DU13" s="48">
        <v>12</v>
      </c>
      <c r="DV13" s="43">
        <f t="shared" si="18"/>
        <v>0.87878787878787878</v>
      </c>
      <c r="DW13" s="48">
        <f t="shared" si="19"/>
        <v>72</v>
      </c>
      <c r="DX13" s="48">
        <v>66</v>
      </c>
      <c r="DY13" s="48">
        <v>6</v>
      </c>
      <c r="DZ13" s="43">
        <f t="shared" si="13"/>
        <v>0.91666666666666663</v>
      </c>
      <c r="EA13" s="44">
        <f t="shared" si="14"/>
        <v>1646</v>
      </c>
      <c r="EB13" s="44">
        <f t="shared" si="15"/>
        <v>1520</v>
      </c>
      <c r="EC13" s="44">
        <f t="shared" si="16"/>
        <v>126</v>
      </c>
      <c r="ED13" s="43">
        <f t="shared" si="17"/>
        <v>0.92345078979343864</v>
      </c>
      <c r="EI13" s="56"/>
    </row>
    <row r="14" spans="1:139" x14ac:dyDescent="0.2">
      <c r="B14" s="16" t="s">
        <v>9</v>
      </c>
      <c r="C14" s="38"/>
      <c r="D14" s="38"/>
      <c r="E14" s="38"/>
      <c r="F14" s="38"/>
      <c r="G14" s="38"/>
      <c r="H14" s="38"/>
      <c r="I14" s="38"/>
      <c r="J14" s="38"/>
      <c r="K14" s="38"/>
      <c r="L14" s="38"/>
      <c r="M14" s="38"/>
      <c r="N14" s="37"/>
      <c r="O14" s="38">
        <v>7</v>
      </c>
      <c r="P14" s="38">
        <v>7</v>
      </c>
      <c r="Q14" s="38">
        <v>0</v>
      </c>
      <c r="R14" s="37">
        <v>1</v>
      </c>
      <c r="S14" s="38">
        <v>51</v>
      </c>
      <c r="T14" s="38">
        <v>50</v>
      </c>
      <c r="U14" s="38">
        <v>1</v>
      </c>
      <c r="V14" s="37">
        <v>0.98</v>
      </c>
      <c r="W14" s="38">
        <v>60</v>
      </c>
      <c r="X14" s="38">
        <v>60</v>
      </c>
      <c r="Y14" s="38">
        <v>0</v>
      </c>
      <c r="Z14" s="37">
        <v>1</v>
      </c>
      <c r="AA14" s="38">
        <v>83</v>
      </c>
      <c r="AB14" s="38">
        <v>77</v>
      </c>
      <c r="AC14" s="38">
        <v>6</v>
      </c>
      <c r="AD14" s="37">
        <v>0.93</v>
      </c>
      <c r="AE14" s="38">
        <v>68</v>
      </c>
      <c r="AF14" s="38">
        <v>67</v>
      </c>
      <c r="AG14" s="38">
        <v>1</v>
      </c>
      <c r="AH14" s="37">
        <v>0.99</v>
      </c>
      <c r="AI14" s="38">
        <v>52</v>
      </c>
      <c r="AJ14" s="38">
        <v>49</v>
      </c>
      <c r="AK14" s="38">
        <v>3</v>
      </c>
      <c r="AL14" s="37">
        <v>0.94</v>
      </c>
      <c r="AM14" s="38">
        <v>62</v>
      </c>
      <c r="AN14" s="38">
        <v>61</v>
      </c>
      <c r="AO14" s="38">
        <v>1</v>
      </c>
      <c r="AP14" s="37">
        <v>0.98</v>
      </c>
      <c r="AQ14" s="38">
        <v>88</v>
      </c>
      <c r="AR14" s="38">
        <v>78</v>
      </c>
      <c r="AS14" s="38">
        <v>10</v>
      </c>
      <c r="AT14" s="37">
        <v>0.89</v>
      </c>
      <c r="AU14" s="38">
        <v>66</v>
      </c>
      <c r="AV14" s="38">
        <v>65</v>
      </c>
      <c r="AW14" s="38">
        <v>1</v>
      </c>
      <c r="AX14" s="37">
        <v>0.98</v>
      </c>
      <c r="AY14" s="38">
        <v>73</v>
      </c>
      <c r="AZ14" s="38">
        <v>66</v>
      </c>
      <c r="BA14" s="38">
        <v>7</v>
      </c>
      <c r="BB14" s="37">
        <v>0.9</v>
      </c>
      <c r="BC14" s="38">
        <v>71</v>
      </c>
      <c r="BD14" s="38">
        <v>67</v>
      </c>
      <c r="BE14" s="38">
        <v>4</v>
      </c>
      <c r="BF14" s="37">
        <v>0.94</v>
      </c>
      <c r="BG14" s="38">
        <v>2</v>
      </c>
      <c r="BH14" s="38">
        <v>2</v>
      </c>
      <c r="BI14" s="38">
        <v>0</v>
      </c>
      <c r="BJ14" s="37">
        <v>1</v>
      </c>
      <c r="BK14" s="38">
        <v>4</v>
      </c>
      <c r="BL14" s="38">
        <v>2</v>
      </c>
      <c r="BM14" s="38">
        <v>2</v>
      </c>
      <c r="BN14" s="37">
        <v>0.5</v>
      </c>
      <c r="BO14" s="38">
        <v>6</v>
      </c>
      <c r="BP14" s="38">
        <v>6</v>
      </c>
      <c r="BQ14" s="38">
        <v>0</v>
      </c>
      <c r="BR14" s="37">
        <v>1</v>
      </c>
      <c r="BS14" s="38">
        <v>11</v>
      </c>
      <c r="BT14" s="38">
        <v>9</v>
      </c>
      <c r="BU14" s="38">
        <v>2</v>
      </c>
      <c r="BV14" s="37">
        <v>0.82</v>
      </c>
      <c r="BW14" s="38">
        <v>13</v>
      </c>
      <c r="BX14" s="38">
        <v>12</v>
      </c>
      <c r="BY14" s="38">
        <v>1</v>
      </c>
      <c r="BZ14" s="37">
        <v>0.92</v>
      </c>
      <c r="CA14" s="38">
        <v>28</v>
      </c>
      <c r="CB14" s="38">
        <v>25</v>
      </c>
      <c r="CC14" s="38">
        <v>3</v>
      </c>
      <c r="CD14" s="37">
        <v>0.89</v>
      </c>
      <c r="CE14" s="36">
        <v>43</v>
      </c>
      <c r="CF14" s="38">
        <v>42</v>
      </c>
      <c r="CG14" s="38">
        <v>1</v>
      </c>
      <c r="CH14" s="37">
        <v>0.98</v>
      </c>
      <c r="CI14" s="36">
        <v>50</v>
      </c>
      <c r="CJ14" s="38">
        <v>49</v>
      </c>
      <c r="CK14" s="38">
        <v>1</v>
      </c>
      <c r="CL14" s="37">
        <v>0.98</v>
      </c>
      <c r="CM14" s="36">
        <v>73</v>
      </c>
      <c r="CN14" s="38">
        <v>69</v>
      </c>
      <c r="CO14" s="38">
        <v>4</v>
      </c>
      <c r="CP14" s="37">
        <v>0.95</v>
      </c>
      <c r="CQ14" s="36">
        <v>54</v>
      </c>
      <c r="CR14" s="38">
        <v>49</v>
      </c>
      <c r="CS14" s="38">
        <v>5</v>
      </c>
      <c r="CT14" s="37">
        <v>0.91</v>
      </c>
      <c r="CU14" s="48">
        <f t="shared" si="0"/>
        <v>64</v>
      </c>
      <c r="CV14" s="48">
        <v>58</v>
      </c>
      <c r="CW14" s="48">
        <v>6</v>
      </c>
      <c r="CX14" s="43">
        <f t="shared" si="1"/>
        <v>0.90625</v>
      </c>
      <c r="CY14" s="48">
        <f t="shared" si="2"/>
        <v>74</v>
      </c>
      <c r="CZ14" s="48">
        <v>67</v>
      </c>
      <c r="DA14" s="48">
        <v>7</v>
      </c>
      <c r="DB14" s="43">
        <f t="shared" si="3"/>
        <v>0.90540540540540537</v>
      </c>
      <c r="DC14" s="48">
        <f t="shared" si="4"/>
        <v>96</v>
      </c>
      <c r="DD14" s="48">
        <v>92</v>
      </c>
      <c r="DE14" s="48">
        <v>4</v>
      </c>
      <c r="DF14" s="43">
        <f t="shared" si="5"/>
        <v>0.95833333333333337</v>
      </c>
      <c r="DG14" s="48">
        <f t="shared" si="6"/>
        <v>78</v>
      </c>
      <c r="DH14" s="48">
        <v>73</v>
      </c>
      <c r="DI14" s="48">
        <v>5</v>
      </c>
      <c r="DJ14" s="43">
        <f t="shared" si="7"/>
        <v>0.9358974358974359</v>
      </c>
      <c r="DK14" s="48">
        <f t="shared" si="8"/>
        <v>94</v>
      </c>
      <c r="DL14" s="48">
        <v>91</v>
      </c>
      <c r="DM14" s="48">
        <v>3</v>
      </c>
      <c r="DN14" s="43">
        <f t="shared" si="9"/>
        <v>0.96808510638297873</v>
      </c>
      <c r="DO14" s="48">
        <f t="shared" si="10"/>
        <v>104</v>
      </c>
      <c r="DP14" s="48">
        <v>99</v>
      </c>
      <c r="DQ14" s="48">
        <v>5</v>
      </c>
      <c r="DR14" s="43">
        <f t="shared" si="11"/>
        <v>0.95192307692307687</v>
      </c>
      <c r="DS14" s="48">
        <f t="shared" si="12"/>
        <v>99</v>
      </c>
      <c r="DT14" s="48">
        <v>91</v>
      </c>
      <c r="DU14" s="48">
        <v>8</v>
      </c>
      <c r="DV14" s="43">
        <f t="shared" si="18"/>
        <v>0.91919191919191923</v>
      </c>
      <c r="DW14" s="48">
        <f t="shared" si="19"/>
        <v>72</v>
      </c>
      <c r="DX14" s="48">
        <v>70</v>
      </c>
      <c r="DY14" s="48">
        <v>2</v>
      </c>
      <c r="DZ14" s="43">
        <f t="shared" si="13"/>
        <v>0.97222222222222221</v>
      </c>
      <c r="EA14" s="44">
        <f t="shared" ref="EA14:EA25" si="20">SUM(C14,G14,K14,O14,S14,W14,AA14,AE14,AI14,AM14,AQ14,AU14,AY14,BC14,BG14,BK14,BO14,BS14,BW14,CA14,CE14,CI14,CM14,CQ14,CU14,CY14,DC14,DG14,DK14,DO14,DS14,DW14)</f>
        <v>1646</v>
      </c>
      <c r="EB14" s="44">
        <f t="shared" si="15"/>
        <v>1553</v>
      </c>
      <c r="EC14" s="44">
        <f t="shared" si="16"/>
        <v>93</v>
      </c>
      <c r="ED14" s="43">
        <f t="shared" si="17"/>
        <v>0.94349939246658565</v>
      </c>
      <c r="EI14" s="56"/>
    </row>
    <row r="15" spans="1:139" x14ac:dyDescent="0.2">
      <c r="B15" s="16" t="s">
        <v>10</v>
      </c>
      <c r="C15" s="38"/>
      <c r="D15" s="38"/>
      <c r="E15" s="38"/>
      <c r="F15" s="38"/>
      <c r="G15" s="38"/>
      <c r="H15" s="38"/>
      <c r="I15" s="38"/>
      <c r="J15" s="38"/>
      <c r="K15" s="38"/>
      <c r="L15" s="38"/>
      <c r="M15" s="38"/>
      <c r="N15" s="37"/>
      <c r="O15" s="38">
        <v>7</v>
      </c>
      <c r="P15" s="38">
        <v>7</v>
      </c>
      <c r="Q15" s="38">
        <v>0</v>
      </c>
      <c r="R15" s="37">
        <v>1</v>
      </c>
      <c r="S15" s="38">
        <v>51</v>
      </c>
      <c r="T15" s="38">
        <v>51</v>
      </c>
      <c r="U15" s="38">
        <v>0</v>
      </c>
      <c r="V15" s="37">
        <v>1</v>
      </c>
      <c r="W15" s="38">
        <v>60</v>
      </c>
      <c r="X15" s="38">
        <v>60</v>
      </c>
      <c r="Y15" s="38">
        <v>0</v>
      </c>
      <c r="Z15" s="37">
        <v>1</v>
      </c>
      <c r="AA15" s="38">
        <v>83</v>
      </c>
      <c r="AB15" s="38">
        <v>81</v>
      </c>
      <c r="AC15" s="38">
        <v>2</v>
      </c>
      <c r="AD15" s="37">
        <v>0.98</v>
      </c>
      <c r="AE15" s="38">
        <v>68</v>
      </c>
      <c r="AF15" s="38">
        <v>65</v>
      </c>
      <c r="AG15" s="38">
        <v>3</v>
      </c>
      <c r="AH15" s="37">
        <v>0.96</v>
      </c>
      <c r="AI15" s="38">
        <v>52</v>
      </c>
      <c r="AJ15" s="38">
        <v>50</v>
      </c>
      <c r="AK15" s="38">
        <v>2</v>
      </c>
      <c r="AL15" s="37">
        <v>0.96</v>
      </c>
      <c r="AM15" s="38">
        <v>62</v>
      </c>
      <c r="AN15" s="38">
        <v>59</v>
      </c>
      <c r="AO15" s="38">
        <v>3</v>
      </c>
      <c r="AP15" s="37">
        <v>0.95</v>
      </c>
      <c r="AQ15" s="38">
        <v>88</v>
      </c>
      <c r="AR15" s="38">
        <v>81</v>
      </c>
      <c r="AS15" s="38">
        <v>7</v>
      </c>
      <c r="AT15" s="37">
        <v>0.92</v>
      </c>
      <c r="AU15" s="38">
        <v>66</v>
      </c>
      <c r="AV15" s="38">
        <v>63</v>
      </c>
      <c r="AW15" s="38">
        <v>3</v>
      </c>
      <c r="AX15" s="37">
        <v>0.95</v>
      </c>
      <c r="AY15" s="38">
        <v>73</v>
      </c>
      <c r="AZ15" s="38">
        <v>70</v>
      </c>
      <c r="BA15" s="38">
        <v>3</v>
      </c>
      <c r="BB15" s="37">
        <v>0.96</v>
      </c>
      <c r="BC15" s="38">
        <v>71</v>
      </c>
      <c r="BD15" s="38">
        <v>66</v>
      </c>
      <c r="BE15" s="38">
        <v>5</v>
      </c>
      <c r="BF15" s="37">
        <v>0.93</v>
      </c>
      <c r="BG15" s="38">
        <v>2</v>
      </c>
      <c r="BH15" s="38">
        <v>2</v>
      </c>
      <c r="BI15" s="38">
        <v>0</v>
      </c>
      <c r="BJ15" s="37">
        <v>1</v>
      </c>
      <c r="BK15" s="38">
        <v>4</v>
      </c>
      <c r="BL15" s="38">
        <v>3</v>
      </c>
      <c r="BM15" s="38">
        <v>1</v>
      </c>
      <c r="BN15" s="37">
        <v>0.75</v>
      </c>
      <c r="BO15" s="38">
        <v>6</v>
      </c>
      <c r="BP15" s="38">
        <v>3</v>
      </c>
      <c r="BQ15" s="38">
        <v>3</v>
      </c>
      <c r="BR15" s="37">
        <v>0.5</v>
      </c>
      <c r="BS15" s="38">
        <v>11</v>
      </c>
      <c r="BT15" s="38">
        <v>9</v>
      </c>
      <c r="BU15" s="38">
        <v>2</v>
      </c>
      <c r="BV15" s="37">
        <v>0.82</v>
      </c>
      <c r="BW15" s="38">
        <v>13</v>
      </c>
      <c r="BX15" s="38">
        <v>12</v>
      </c>
      <c r="BY15" s="38">
        <v>1</v>
      </c>
      <c r="BZ15" s="37">
        <v>0.92</v>
      </c>
      <c r="CA15" s="38">
        <v>28</v>
      </c>
      <c r="CB15" s="38">
        <v>26</v>
      </c>
      <c r="CC15" s="38">
        <v>2</v>
      </c>
      <c r="CD15" s="37">
        <v>0.93</v>
      </c>
      <c r="CE15" s="36">
        <v>43</v>
      </c>
      <c r="CF15" s="38">
        <v>42</v>
      </c>
      <c r="CG15" s="38">
        <v>1</v>
      </c>
      <c r="CH15" s="37">
        <v>0.98</v>
      </c>
      <c r="CI15" s="36">
        <v>49</v>
      </c>
      <c r="CJ15" s="38">
        <v>45</v>
      </c>
      <c r="CK15" s="38">
        <v>4</v>
      </c>
      <c r="CL15" s="37">
        <v>0.92</v>
      </c>
      <c r="CM15" s="36">
        <v>73</v>
      </c>
      <c r="CN15" s="38">
        <v>71</v>
      </c>
      <c r="CO15" s="38">
        <v>2</v>
      </c>
      <c r="CP15" s="37">
        <v>0.97</v>
      </c>
      <c r="CQ15" s="36">
        <v>54</v>
      </c>
      <c r="CR15" s="38">
        <v>48</v>
      </c>
      <c r="CS15" s="38">
        <v>6</v>
      </c>
      <c r="CT15" s="37">
        <v>0.89</v>
      </c>
      <c r="CU15" s="48">
        <f t="shared" si="0"/>
        <v>64</v>
      </c>
      <c r="CV15" s="48">
        <v>59</v>
      </c>
      <c r="CW15" s="48">
        <v>5</v>
      </c>
      <c r="CX15" s="43">
        <f t="shared" si="1"/>
        <v>0.921875</v>
      </c>
      <c r="CY15" s="48">
        <f t="shared" si="2"/>
        <v>74</v>
      </c>
      <c r="CZ15" s="48">
        <v>69</v>
      </c>
      <c r="DA15" s="48">
        <v>5</v>
      </c>
      <c r="DB15" s="43">
        <f t="shared" si="3"/>
        <v>0.93243243243243246</v>
      </c>
      <c r="DC15" s="48">
        <f t="shared" si="4"/>
        <v>96</v>
      </c>
      <c r="DD15" s="48">
        <v>92</v>
      </c>
      <c r="DE15" s="48">
        <v>4</v>
      </c>
      <c r="DF15" s="43">
        <f t="shared" si="5"/>
        <v>0.95833333333333337</v>
      </c>
      <c r="DG15" s="48">
        <f t="shared" si="6"/>
        <v>79</v>
      </c>
      <c r="DH15" s="48">
        <v>74</v>
      </c>
      <c r="DI15" s="48">
        <v>5</v>
      </c>
      <c r="DJ15" s="43">
        <f t="shared" si="7"/>
        <v>0.93670886075949367</v>
      </c>
      <c r="DK15" s="48">
        <f t="shared" si="8"/>
        <v>94</v>
      </c>
      <c r="DL15" s="48">
        <v>87</v>
      </c>
      <c r="DM15" s="48">
        <v>7</v>
      </c>
      <c r="DN15" s="43">
        <f t="shared" si="9"/>
        <v>0.92553191489361697</v>
      </c>
      <c r="DO15" s="48">
        <f t="shared" si="10"/>
        <v>104</v>
      </c>
      <c r="DP15" s="48">
        <v>94</v>
      </c>
      <c r="DQ15" s="48">
        <v>10</v>
      </c>
      <c r="DR15" s="43">
        <f t="shared" si="11"/>
        <v>0.90384615384615385</v>
      </c>
      <c r="DS15" s="48">
        <f t="shared" si="12"/>
        <v>99</v>
      </c>
      <c r="DT15" s="48">
        <v>88</v>
      </c>
      <c r="DU15" s="48">
        <v>11</v>
      </c>
      <c r="DV15" s="43">
        <f t="shared" si="18"/>
        <v>0.88888888888888884</v>
      </c>
      <c r="DW15" s="48">
        <f t="shared" si="19"/>
        <v>72</v>
      </c>
      <c r="DX15" s="48">
        <v>67</v>
      </c>
      <c r="DY15" s="48">
        <v>5</v>
      </c>
      <c r="DZ15" s="43">
        <f t="shared" si="13"/>
        <v>0.93055555555555558</v>
      </c>
      <c r="EA15" s="44">
        <f t="shared" si="20"/>
        <v>1646</v>
      </c>
      <c r="EB15" s="44">
        <f t="shared" si="15"/>
        <v>1544</v>
      </c>
      <c r="EC15" s="44">
        <f t="shared" si="16"/>
        <v>102</v>
      </c>
      <c r="ED15" s="43">
        <f t="shared" si="17"/>
        <v>0.93803159173754558</v>
      </c>
      <c r="EI15" s="56"/>
    </row>
    <row r="16" spans="1:139" ht="51" x14ac:dyDescent="0.2">
      <c r="B16" s="14" t="s">
        <v>11</v>
      </c>
      <c r="C16" s="38"/>
      <c r="D16" s="38"/>
      <c r="E16" s="38"/>
      <c r="F16" s="38"/>
      <c r="G16" s="38"/>
      <c r="H16" s="38"/>
      <c r="I16" s="38"/>
      <c r="J16" s="38"/>
      <c r="K16" s="38"/>
      <c r="L16" s="38"/>
      <c r="M16" s="38"/>
      <c r="N16" s="37"/>
      <c r="O16" s="38">
        <v>7</v>
      </c>
      <c r="P16" s="38">
        <v>7</v>
      </c>
      <c r="Q16" s="38">
        <v>0</v>
      </c>
      <c r="R16" s="37">
        <v>1</v>
      </c>
      <c r="S16" s="38">
        <v>36</v>
      </c>
      <c r="T16" s="38">
        <v>33</v>
      </c>
      <c r="U16" s="38">
        <v>3</v>
      </c>
      <c r="V16" s="37">
        <v>0.92</v>
      </c>
      <c r="W16" s="38">
        <v>50</v>
      </c>
      <c r="X16" s="38">
        <v>47</v>
      </c>
      <c r="Y16" s="38">
        <v>3</v>
      </c>
      <c r="Z16" s="37">
        <v>0.94</v>
      </c>
      <c r="AA16" s="38">
        <v>71</v>
      </c>
      <c r="AB16" s="38">
        <v>61</v>
      </c>
      <c r="AC16" s="38">
        <v>10</v>
      </c>
      <c r="AD16" s="37">
        <v>0.86</v>
      </c>
      <c r="AE16" s="38">
        <v>64</v>
      </c>
      <c r="AF16" s="38">
        <v>58</v>
      </c>
      <c r="AG16" s="38">
        <v>6</v>
      </c>
      <c r="AH16" s="37">
        <v>0.91</v>
      </c>
      <c r="AI16" s="38">
        <v>47</v>
      </c>
      <c r="AJ16" s="38">
        <v>42</v>
      </c>
      <c r="AK16" s="38">
        <v>5</v>
      </c>
      <c r="AL16" s="37">
        <v>0.89</v>
      </c>
      <c r="AM16" s="38">
        <v>50</v>
      </c>
      <c r="AN16" s="38">
        <v>47</v>
      </c>
      <c r="AO16" s="38">
        <v>3</v>
      </c>
      <c r="AP16" s="37">
        <v>0.94</v>
      </c>
      <c r="AQ16" s="38">
        <v>70</v>
      </c>
      <c r="AR16" s="38">
        <v>64</v>
      </c>
      <c r="AS16" s="38">
        <v>6</v>
      </c>
      <c r="AT16" s="37">
        <v>0.91</v>
      </c>
      <c r="AU16" s="38">
        <v>54</v>
      </c>
      <c r="AV16" s="38">
        <v>43</v>
      </c>
      <c r="AW16" s="38">
        <v>11</v>
      </c>
      <c r="AX16" s="37">
        <v>0.8</v>
      </c>
      <c r="AY16" s="38">
        <v>62</v>
      </c>
      <c r="AZ16" s="38">
        <v>58</v>
      </c>
      <c r="BA16" s="38">
        <v>4</v>
      </c>
      <c r="BB16" s="37">
        <v>0.94</v>
      </c>
      <c r="BC16" s="38">
        <v>54</v>
      </c>
      <c r="BD16" s="38">
        <v>46</v>
      </c>
      <c r="BE16" s="38">
        <v>8</v>
      </c>
      <c r="BF16" s="37">
        <v>0.85</v>
      </c>
      <c r="BG16" s="38">
        <v>2</v>
      </c>
      <c r="BH16" s="38">
        <v>1</v>
      </c>
      <c r="BI16" s="38">
        <v>1</v>
      </c>
      <c r="BJ16" s="37">
        <v>0.5</v>
      </c>
      <c r="BK16" s="38">
        <v>4</v>
      </c>
      <c r="BL16" s="38">
        <v>4</v>
      </c>
      <c r="BM16" s="38">
        <v>0</v>
      </c>
      <c r="BN16" s="37">
        <v>1</v>
      </c>
      <c r="BO16" s="38">
        <v>5</v>
      </c>
      <c r="BP16" s="38">
        <v>3</v>
      </c>
      <c r="BQ16" s="38">
        <v>2</v>
      </c>
      <c r="BR16" s="37">
        <v>0.6</v>
      </c>
      <c r="BS16" s="38">
        <v>8</v>
      </c>
      <c r="BT16" s="38">
        <v>5</v>
      </c>
      <c r="BU16" s="38">
        <v>3</v>
      </c>
      <c r="BV16" s="37">
        <v>0.63</v>
      </c>
      <c r="BW16" s="38">
        <v>10</v>
      </c>
      <c r="BX16" s="38">
        <v>8</v>
      </c>
      <c r="BY16" s="38">
        <v>2</v>
      </c>
      <c r="BZ16" s="37">
        <v>0.8</v>
      </c>
      <c r="CA16" s="38">
        <v>24</v>
      </c>
      <c r="CB16" s="38">
        <v>22</v>
      </c>
      <c r="CC16" s="38">
        <v>2</v>
      </c>
      <c r="CD16" s="37">
        <v>0.92</v>
      </c>
      <c r="CE16" s="36">
        <v>37</v>
      </c>
      <c r="CF16" s="38">
        <v>34</v>
      </c>
      <c r="CG16" s="38">
        <v>3</v>
      </c>
      <c r="CH16" s="37">
        <v>0.92</v>
      </c>
      <c r="CI16" s="36">
        <v>39</v>
      </c>
      <c r="CJ16" s="38">
        <v>30</v>
      </c>
      <c r="CK16" s="38">
        <v>9</v>
      </c>
      <c r="CL16" s="37">
        <v>0.77</v>
      </c>
      <c r="CM16" s="36">
        <v>58</v>
      </c>
      <c r="CN16" s="38">
        <v>49</v>
      </c>
      <c r="CO16" s="38">
        <v>9</v>
      </c>
      <c r="CP16" s="37">
        <v>0.84</v>
      </c>
      <c r="CQ16" s="36">
        <v>39</v>
      </c>
      <c r="CR16" s="38">
        <v>36</v>
      </c>
      <c r="CS16" s="38">
        <v>3</v>
      </c>
      <c r="CT16" s="37">
        <v>0.92</v>
      </c>
      <c r="CU16" s="48">
        <f t="shared" si="0"/>
        <v>50</v>
      </c>
      <c r="CV16" s="48">
        <v>47</v>
      </c>
      <c r="CW16" s="48">
        <v>3</v>
      </c>
      <c r="CX16" s="43">
        <f t="shared" si="1"/>
        <v>0.94</v>
      </c>
      <c r="CY16" s="48">
        <f t="shared" si="2"/>
        <v>59</v>
      </c>
      <c r="CZ16" s="48">
        <v>51</v>
      </c>
      <c r="DA16" s="48">
        <v>8</v>
      </c>
      <c r="DB16" s="43">
        <f t="shared" si="3"/>
        <v>0.86440677966101698</v>
      </c>
      <c r="DC16" s="48">
        <f t="shared" si="4"/>
        <v>64</v>
      </c>
      <c r="DD16" s="48">
        <v>57</v>
      </c>
      <c r="DE16" s="48">
        <v>7</v>
      </c>
      <c r="DF16" s="43">
        <f t="shared" si="5"/>
        <v>0.890625</v>
      </c>
      <c r="DG16" s="48">
        <f t="shared" si="6"/>
        <v>66</v>
      </c>
      <c r="DH16" s="48">
        <v>57</v>
      </c>
      <c r="DI16" s="48">
        <v>9</v>
      </c>
      <c r="DJ16" s="43">
        <f t="shared" si="7"/>
        <v>0.86363636363636365</v>
      </c>
      <c r="DK16" s="48">
        <f t="shared" si="8"/>
        <v>68</v>
      </c>
      <c r="DL16" s="48">
        <v>54</v>
      </c>
      <c r="DM16" s="48">
        <v>14</v>
      </c>
      <c r="DN16" s="43">
        <f t="shared" si="9"/>
        <v>0.79411764705882348</v>
      </c>
      <c r="DO16" s="48">
        <f>SUM(DP16:DQ16)</f>
        <v>81</v>
      </c>
      <c r="DP16" s="48">
        <v>67</v>
      </c>
      <c r="DQ16" s="48">
        <v>14</v>
      </c>
      <c r="DR16" s="43">
        <f t="shared" si="11"/>
        <v>0.8271604938271605</v>
      </c>
      <c r="DS16" s="48">
        <f>SUM(DT16:DU16)</f>
        <v>78</v>
      </c>
      <c r="DT16" s="48">
        <v>66</v>
      </c>
      <c r="DU16" s="48">
        <v>12</v>
      </c>
      <c r="DV16" s="43">
        <f t="shared" si="18"/>
        <v>0.84615384615384615</v>
      </c>
      <c r="DW16" s="48">
        <f t="shared" si="19"/>
        <v>59</v>
      </c>
      <c r="DX16" s="48">
        <v>47</v>
      </c>
      <c r="DY16" s="48">
        <v>12</v>
      </c>
      <c r="DZ16" s="43">
        <f t="shared" si="13"/>
        <v>0.79661016949152541</v>
      </c>
      <c r="EA16" s="44">
        <f>SUM(C16,G16,K16,O16,S16,W16,AA16,AE16,AI16,AM16,AQ16,AU16,AY16,BC16,BG16,BK16,BO16,BS16,BW16,CA16,CE16,CI16,CM16,CQ16,CU16,CY16,DC16,DG16,DK16,DO16,DS16,DW16)</f>
        <v>1316</v>
      </c>
      <c r="EB16" s="44">
        <f t="shared" si="15"/>
        <v>1144</v>
      </c>
      <c r="EC16" s="44">
        <f t="shared" si="16"/>
        <v>172</v>
      </c>
      <c r="ED16" s="43">
        <f t="shared" si="17"/>
        <v>0.8693009118541033</v>
      </c>
      <c r="EI16" s="56"/>
    </row>
    <row r="17" spans="2:139" x14ac:dyDescent="0.2">
      <c r="B17" s="7" t="s">
        <v>12</v>
      </c>
      <c r="C17" s="38"/>
      <c r="D17" s="38"/>
      <c r="E17" s="38"/>
      <c r="F17" s="38"/>
      <c r="G17" s="38"/>
      <c r="H17" s="38"/>
      <c r="I17" s="38"/>
      <c r="J17" s="38"/>
      <c r="K17" s="38"/>
      <c r="L17" s="38"/>
      <c r="M17" s="38"/>
      <c r="N17" s="37"/>
      <c r="O17" s="38">
        <v>7</v>
      </c>
      <c r="P17" s="38">
        <v>7</v>
      </c>
      <c r="Q17" s="38">
        <v>0</v>
      </c>
      <c r="R17" s="37">
        <v>1</v>
      </c>
      <c r="S17" s="38">
        <v>36</v>
      </c>
      <c r="T17" s="38">
        <v>35</v>
      </c>
      <c r="U17" s="38">
        <v>1</v>
      </c>
      <c r="V17" s="37">
        <v>0.97</v>
      </c>
      <c r="W17" s="38">
        <v>50</v>
      </c>
      <c r="X17" s="38">
        <v>48</v>
      </c>
      <c r="Y17" s="38">
        <v>2</v>
      </c>
      <c r="Z17" s="37">
        <v>0.96</v>
      </c>
      <c r="AA17" s="38">
        <v>71</v>
      </c>
      <c r="AB17" s="38">
        <v>69</v>
      </c>
      <c r="AC17" s="38">
        <v>2</v>
      </c>
      <c r="AD17" s="37">
        <v>0.97</v>
      </c>
      <c r="AE17" s="38">
        <v>64</v>
      </c>
      <c r="AF17" s="38">
        <v>61</v>
      </c>
      <c r="AG17" s="38">
        <v>3</v>
      </c>
      <c r="AH17" s="37">
        <v>0.95</v>
      </c>
      <c r="AI17" s="38">
        <v>47</v>
      </c>
      <c r="AJ17" s="38">
        <v>46</v>
      </c>
      <c r="AK17" s="38">
        <v>1</v>
      </c>
      <c r="AL17" s="37">
        <v>0.98</v>
      </c>
      <c r="AM17" s="38">
        <v>50</v>
      </c>
      <c r="AN17" s="38">
        <v>49</v>
      </c>
      <c r="AO17" s="38">
        <v>1</v>
      </c>
      <c r="AP17" s="37">
        <v>0.98</v>
      </c>
      <c r="AQ17" s="38">
        <v>70</v>
      </c>
      <c r="AR17" s="38">
        <v>69</v>
      </c>
      <c r="AS17" s="38">
        <v>1</v>
      </c>
      <c r="AT17" s="37">
        <v>0.99</v>
      </c>
      <c r="AU17" s="38">
        <v>54</v>
      </c>
      <c r="AV17" s="38">
        <v>51</v>
      </c>
      <c r="AW17" s="38">
        <v>3</v>
      </c>
      <c r="AX17" s="37">
        <v>0.94</v>
      </c>
      <c r="AY17" s="38">
        <v>62</v>
      </c>
      <c r="AZ17" s="38">
        <v>61</v>
      </c>
      <c r="BA17" s="38">
        <v>1</v>
      </c>
      <c r="BB17" s="37">
        <v>0.98</v>
      </c>
      <c r="BC17" s="38">
        <v>54</v>
      </c>
      <c r="BD17" s="38">
        <v>52</v>
      </c>
      <c r="BE17" s="38">
        <v>2</v>
      </c>
      <c r="BF17" s="37">
        <v>0.96</v>
      </c>
      <c r="BG17" s="38">
        <v>2</v>
      </c>
      <c r="BH17" s="38">
        <v>2</v>
      </c>
      <c r="BI17" s="38">
        <v>0</v>
      </c>
      <c r="BJ17" s="37">
        <v>1</v>
      </c>
      <c r="BK17" s="38">
        <v>4</v>
      </c>
      <c r="BL17" s="38">
        <v>4</v>
      </c>
      <c r="BM17" s="38">
        <v>0</v>
      </c>
      <c r="BN17" s="37">
        <v>1</v>
      </c>
      <c r="BO17" s="38">
        <v>5</v>
      </c>
      <c r="BP17" s="38">
        <v>4</v>
      </c>
      <c r="BQ17" s="38">
        <v>1</v>
      </c>
      <c r="BR17" s="37">
        <v>0.8</v>
      </c>
      <c r="BS17" s="38">
        <v>8</v>
      </c>
      <c r="BT17" s="38">
        <v>8</v>
      </c>
      <c r="BU17" s="38">
        <v>0</v>
      </c>
      <c r="BV17" s="37">
        <v>1</v>
      </c>
      <c r="BW17" s="38">
        <v>10</v>
      </c>
      <c r="BX17" s="38">
        <v>10</v>
      </c>
      <c r="BY17" s="38">
        <v>0</v>
      </c>
      <c r="BZ17" s="37">
        <v>1</v>
      </c>
      <c r="CA17" s="38">
        <v>24</v>
      </c>
      <c r="CB17" s="38">
        <v>24</v>
      </c>
      <c r="CC17" s="38">
        <v>0</v>
      </c>
      <c r="CD17" s="37">
        <v>1</v>
      </c>
      <c r="CE17" s="36">
        <v>37</v>
      </c>
      <c r="CF17" s="38">
        <v>37</v>
      </c>
      <c r="CG17" s="38">
        <v>0</v>
      </c>
      <c r="CH17" s="37">
        <v>1</v>
      </c>
      <c r="CI17" s="36">
        <v>39</v>
      </c>
      <c r="CJ17" s="38">
        <v>37</v>
      </c>
      <c r="CK17" s="38">
        <v>2</v>
      </c>
      <c r="CL17" s="37">
        <v>0.95</v>
      </c>
      <c r="CM17" s="36">
        <v>58</v>
      </c>
      <c r="CN17" s="38">
        <v>57</v>
      </c>
      <c r="CO17" s="38">
        <v>1</v>
      </c>
      <c r="CP17" s="37">
        <v>0.98</v>
      </c>
      <c r="CQ17" s="36">
        <v>39</v>
      </c>
      <c r="CR17" s="38">
        <v>37</v>
      </c>
      <c r="CS17" s="38">
        <v>2</v>
      </c>
      <c r="CT17" s="37">
        <v>0.95</v>
      </c>
      <c r="CU17" s="48">
        <f t="shared" si="0"/>
        <v>50</v>
      </c>
      <c r="CV17" s="48">
        <v>50</v>
      </c>
      <c r="CW17" s="48">
        <v>0</v>
      </c>
      <c r="CX17" s="43">
        <f t="shared" si="1"/>
        <v>1</v>
      </c>
      <c r="CY17" s="48">
        <f t="shared" si="2"/>
        <v>59</v>
      </c>
      <c r="CZ17" s="48">
        <v>56</v>
      </c>
      <c r="DA17" s="48">
        <v>3</v>
      </c>
      <c r="DB17" s="43">
        <f t="shared" si="3"/>
        <v>0.94915254237288138</v>
      </c>
      <c r="DC17" s="48">
        <f t="shared" si="4"/>
        <v>64</v>
      </c>
      <c r="DD17" s="48">
        <v>61</v>
      </c>
      <c r="DE17" s="48">
        <v>3</v>
      </c>
      <c r="DF17" s="43">
        <f t="shared" si="5"/>
        <v>0.953125</v>
      </c>
      <c r="DG17" s="48">
        <f t="shared" si="6"/>
        <v>66</v>
      </c>
      <c r="DH17" s="48">
        <v>64</v>
      </c>
      <c r="DI17" s="48">
        <v>2</v>
      </c>
      <c r="DJ17" s="43">
        <f t="shared" si="7"/>
        <v>0.96969696969696972</v>
      </c>
      <c r="DK17" s="48">
        <f t="shared" si="8"/>
        <v>68</v>
      </c>
      <c r="DL17" s="48">
        <v>63</v>
      </c>
      <c r="DM17" s="48">
        <v>5</v>
      </c>
      <c r="DN17" s="43">
        <f t="shared" si="9"/>
        <v>0.92647058823529416</v>
      </c>
      <c r="DO17" s="48">
        <f t="shared" si="10"/>
        <v>81</v>
      </c>
      <c r="DP17" s="48">
        <v>76</v>
      </c>
      <c r="DQ17" s="48">
        <v>5</v>
      </c>
      <c r="DR17" s="43">
        <f t="shared" si="11"/>
        <v>0.93827160493827155</v>
      </c>
      <c r="DS17" s="48">
        <f t="shared" si="12"/>
        <v>78</v>
      </c>
      <c r="DT17" s="48">
        <v>75</v>
      </c>
      <c r="DU17" s="48">
        <v>3</v>
      </c>
      <c r="DV17" s="43">
        <f t="shared" si="18"/>
        <v>0.96153846153846156</v>
      </c>
      <c r="DW17" s="48">
        <f t="shared" si="19"/>
        <v>59</v>
      </c>
      <c r="DX17" s="48">
        <v>52</v>
      </c>
      <c r="DY17" s="48">
        <v>7</v>
      </c>
      <c r="DZ17" s="43">
        <f t="shared" si="13"/>
        <v>0.88135593220338981</v>
      </c>
      <c r="EA17" s="44">
        <f>SUM(C17,G17,K17,O17,S17,W17,AA17,AE17,AI17,AM17,AQ17,AU17,AY17,BC17,BG17,BK17,BO17,BS17,BW17,CA17,CE17,CI17,CM17,CQ17,CU17,CY17,DC17,DG17,DK17,DO17,DS17,DW17)</f>
        <v>1316</v>
      </c>
      <c r="EB17" s="44">
        <f t="shared" si="15"/>
        <v>1265</v>
      </c>
      <c r="EC17" s="44">
        <f t="shared" si="16"/>
        <v>51</v>
      </c>
      <c r="ED17" s="43">
        <f t="shared" si="17"/>
        <v>0.96124620060790278</v>
      </c>
      <c r="EI17" s="56"/>
    </row>
    <row r="18" spans="2:139" x14ac:dyDescent="0.2">
      <c r="B18" s="16" t="s">
        <v>13</v>
      </c>
      <c r="C18" s="38"/>
      <c r="D18" s="38"/>
      <c r="E18" s="38"/>
      <c r="F18" s="38"/>
      <c r="G18" s="38"/>
      <c r="H18" s="38"/>
      <c r="I18" s="38"/>
      <c r="J18" s="38"/>
      <c r="K18" s="38"/>
      <c r="L18" s="38"/>
      <c r="M18" s="38"/>
      <c r="N18" s="37"/>
      <c r="O18" s="38">
        <v>7</v>
      </c>
      <c r="P18" s="38">
        <v>7</v>
      </c>
      <c r="Q18" s="38">
        <v>0</v>
      </c>
      <c r="R18" s="37">
        <v>1</v>
      </c>
      <c r="S18" s="38">
        <v>36</v>
      </c>
      <c r="T18" s="38">
        <v>34</v>
      </c>
      <c r="U18" s="38">
        <v>2</v>
      </c>
      <c r="V18" s="37">
        <v>0.94</v>
      </c>
      <c r="W18" s="38">
        <v>50</v>
      </c>
      <c r="X18" s="38">
        <v>47</v>
      </c>
      <c r="Y18" s="38">
        <v>3</v>
      </c>
      <c r="Z18" s="37">
        <v>0.94</v>
      </c>
      <c r="AA18" s="38">
        <v>71</v>
      </c>
      <c r="AB18" s="38">
        <v>63</v>
      </c>
      <c r="AC18" s="38">
        <v>8</v>
      </c>
      <c r="AD18" s="37">
        <v>0.89</v>
      </c>
      <c r="AE18" s="38">
        <v>64</v>
      </c>
      <c r="AF18" s="38">
        <v>59</v>
      </c>
      <c r="AG18" s="38">
        <v>5</v>
      </c>
      <c r="AH18" s="37">
        <v>0.92</v>
      </c>
      <c r="AI18" s="38">
        <v>47</v>
      </c>
      <c r="AJ18" s="38">
        <v>43</v>
      </c>
      <c r="AK18" s="38">
        <v>4</v>
      </c>
      <c r="AL18" s="37">
        <v>0.91</v>
      </c>
      <c r="AM18" s="38">
        <v>50</v>
      </c>
      <c r="AN18" s="38">
        <v>48</v>
      </c>
      <c r="AO18" s="38">
        <v>2</v>
      </c>
      <c r="AP18" s="37">
        <v>0.96</v>
      </c>
      <c r="AQ18" s="38">
        <v>70</v>
      </c>
      <c r="AR18" s="38">
        <v>66</v>
      </c>
      <c r="AS18" s="38">
        <v>4</v>
      </c>
      <c r="AT18" s="37">
        <v>0.94</v>
      </c>
      <c r="AU18" s="38">
        <v>54</v>
      </c>
      <c r="AV18" s="38">
        <v>47</v>
      </c>
      <c r="AW18" s="38">
        <v>7</v>
      </c>
      <c r="AX18" s="37">
        <v>0.87</v>
      </c>
      <c r="AY18" s="38">
        <v>62</v>
      </c>
      <c r="AZ18" s="38">
        <v>61</v>
      </c>
      <c r="BA18" s="38">
        <v>1</v>
      </c>
      <c r="BB18" s="37">
        <v>0.98</v>
      </c>
      <c r="BC18" s="38">
        <v>53</v>
      </c>
      <c r="BD18" s="38">
        <v>47</v>
      </c>
      <c r="BE18" s="38">
        <v>6</v>
      </c>
      <c r="BF18" s="37">
        <v>0.89</v>
      </c>
      <c r="BG18" s="38">
        <v>2</v>
      </c>
      <c r="BH18" s="38">
        <v>1</v>
      </c>
      <c r="BI18" s="38">
        <v>1</v>
      </c>
      <c r="BJ18" s="37">
        <v>0.5</v>
      </c>
      <c r="BK18" s="38">
        <v>4</v>
      </c>
      <c r="BL18" s="38">
        <v>4</v>
      </c>
      <c r="BM18" s="38">
        <v>0</v>
      </c>
      <c r="BN18" s="37">
        <v>1</v>
      </c>
      <c r="BO18" s="38">
        <v>5</v>
      </c>
      <c r="BP18" s="38">
        <v>4</v>
      </c>
      <c r="BQ18" s="38">
        <v>1</v>
      </c>
      <c r="BR18" s="37">
        <v>0.8</v>
      </c>
      <c r="BS18" s="38">
        <v>8</v>
      </c>
      <c r="BT18" s="38">
        <v>6</v>
      </c>
      <c r="BU18" s="38">
        <v>2</v>
      </c>
      <c r="BV18" s="37">
        <v>0.75</v>
      </c>
      <c r="BW18" s="38">
        <v>10</v>
      </c>
      <c r="BX18" s="38">
        <v>8</v>
      </c>
      <c r="BY18" s="38">
        <v>2</v>
      </c>
      <c r="BZ18" s="37">
        <v>0.8</v>
      </c>
      <c r="CA18" s="38">
        <v>24</v>
      </c>
      <c r="CB18" s="38">
        <v>22</v>
      </c>
      <c r="CC18" s="38">
        <v>2</v>
      </c>
      <c r="CD18" s="37">
        <v>0.92</v>
      </c>
      <c r="CE18" s="36">
        <v>37</v>
      </c>
      <c r="CF18" s="38">
        <v>35</v>
      </c>
      <c r="CG18" s="38">
        <v>2</v>
      </c>
      <c r="CH18" s="37">
        <v>0.95</v>
      </c>
      <c r="CI18" s="36">
        <v>39</v>
      </c>
      <c r="CJ18" s="38">
        <v>32</v>
      </c>
      <c r="CK18" s="38">
        <v>7</v>
      </c>
      <c r="CL18" s="37">
        <v>0.82</v>
      </c>
      <c r="CM18" s="36">
        <v>58</v>
      </c>
      <c r="CN18" s="38">
        <v>49</v>
      </c>
      <c r="CO18" s="38">
        <v>9</v>
      </c>
      <c r="CP18" s="37">
        <v>0.84</v>
      </c>
      <c r="CQ18" s="36">
        <v>39</v>
      </c>
      <c r="CR18" s="38">
        <v>39</v>
      </c>
      <c r="CS18" s="38">
        <v>0</v>
      </c>
      <c r="CT18" s="37">
        <v>1</v>
      </c>
      <c r="CU18" s="48">
        <f t="shared" si="0"/>
        <v>50</v>
      </c>
      <c r="CV18" s="48">
        <v>48</v>
      </c>
      <c r="CW18" s="48">
        <v>2</v>
      </c>
      <c r="CX18" s="43">
        <f t="shared" si="1"/>
        <v>0.96</v>
      </c>
      <c r="CY18" s="48">
        <f t="shared" si="2"/>
        <v>59</v>
      </c>
      <c r="CZ18" s="48">
        <v>57</v>
      </c>
      <c r="DA18" s="48">
        <v>2</v>
      </c>
      <c r="DB18" s="43">
        <f t="shared" si="3"/>
        <v>0.96610169491525422</v>
      </c>
      <c r="DC18" s="48">
        <f t="shared" si="4"/>
        <v>64</v>
      </c>
      <c r="DD18" s="48">
        <v>61</v>
      </c>
      <c r="DE18" s="48">
        <v>3</v>
      </c>
      <c r="DF18" s="43">
        <f t="shared" si="5"/>
        <v>0.953125</v>
      </c>
      <c r="DG18" s="48">
        <f t="shared" si="6"/>
        <v>66</v>
      </c>
      <c r="DH18" s="48">
        <v>60</v>
      </c>
      <c r="DI18" s="48">
        <v>6</v>
      </c>
      <c r="DJ18" s="43">
        <f t="shared" si="7"/>
        <v>0.90909090909090906</v>
      </c>
      <c r="DK18" s="48">
        <f t="shared" si="8"/>
        <v>68</v>
      </c>
      <c r="DL18" s="48">
        <v>60</v>
      </c>
      <c r="DM18" s="48">
        <v>8</v>
      </c>
      <c r="DN18" s="43">
        <f t="shared" si="9"/>
        <v>0.88235294117647056</v>
      </c>
      <c r="DO18" s="48">
        <f t="shared" si="10"/>
        <v>81</v>
      </c>
      <c r="DP18" s="48">
        <v>75</v>
      </c>
      <c r="DQ18" s="48">
        <v>6</v>
      </c>
      <c r="DR18" s="43">
        <f t="shared" si="11"/>
        <v>0.92592592592592593</v>
      </c>
      <c r="DS18" s="48">
        <f t="shared" si="12"/>
        <v>78</v>
      </c>
      <c r="DT18" s="48">
        <v>69</v>
      </c>
      <c r="DU18" s="48">
        <v>9</v>
      </c>
      <c r="DV18" s="43">
        <f t="shared" si="18"/>
        <v>0.88461538461538458</v>
      </c>
      <c r="DW18" s="48">
        <f t="shared" si="19"/>
        <v>59</v>
      </c>
      <c r="DX18" s="48">
        <v>54</v>
      </c>
      <c r="DY18" s="48">
        <v>5</v>
      </c>
      <c r="DZ18" s="43">
        <f t="shared" si="13"/>
        <v>0.9152542372881356</v>
      </c>
      <c r="EA18" s="44">
        <f t="shared" si="20"/>
        <v>1315</v>
      </c>
      <c r="EB18" s="44">
        <f t="shared" si="15"/>
        <v>1206</v>
      </c>
      <c r="EC18" s="44">
        <f t="shared" si="16"/>
        <v>109</v>
      </c>
      <c r="ED18" s="43">
        <f t="shared" si="17"/>
        <v>0.91711026615969582</v>
      </c>
      <c r="EI18" s="56"/>
    </row>
    <row r="19" spans="2:139" x14ac:dyDescent="0.2">
      <c r="B19" s="16" t="s">
        <v>14</v>
      </c>
      <c r="C19" s="38"/>
      <c r="D19" s="38"/>
      <c r="E19" s="38"/>
      <c r="F19" s="38"/>
      <c r="G19" s="38"/>
      <c r="H19" s="38"/>
      <c r="I19" s="38"/>
      <c r="J19" s="38"/>
      <c r="K19" s="38"/>
      <c r="L19" s="38"/>
      <c r="M19" s="38"/>
      <c r="N19" s="37"/>
      <c r="O19" s="38">
        <v>7</v>
      </c>
      <c r="P19" s="38">
        <v>7</v>
      </c>
      <c r="Q19" s="38">
        <v>0</v>
      </c>
      <c r="R19" s="37">
        <v>1</v>
      </c>
      <c r="S19" s="38">
        <v>36</v>
      </c>
      <c r="T19" s="38">
        <v>36</v>
      </c>
      <c r="U19" s="38">
        <v>0</v>
      </c>
      <c r="V19" s="37">
        <v>1</v>
      </c>
      <c r="W19" s="38">
        <v>50</v>
      </c>
      <c r="X19" s="38">
        <v>48</v>
      </c>
      <c r="Y19" s="38">
        <v>2</v>
      </c>
      <c r="Z19" s="37">
        <v>0.96</v>
      </c>
      <c r="AA19" s="38">
        <v>71</v>
      </c>
      <c r="AB19" s="38">
        <v>70</v>
      </c>
      <c r="AC19" s="38">
        <v>1</v>
      </c>
      <c r="AD19" s="37">
        <v>0.99</v>
      </c>
      <c r="AE19" s="38">
        <v>63</v>
      </c>
      <c r="AF19" s="38">
        <v>62</v>
      </c>
      <c r="AG19" s="38">
        <v>1</v>
      </c>
      <c r="AH19" s="37">
        <v>0.98</v>
      </c>
      <c r="AI19" s="38">
        <v>46</v>
      </c>
      <c r="AJ19" s="38">
        <v>46</v>
      </c>
      <c r="AK19" s="38">
        <v>0</v>
      </c>
      <c r="AL19" s="37">
        <v>1</v>
      </c>
      <c r="AM19" s="38">
        <v>50</v>
      </c>
      <c r="AN19" s="38">
        <v>50</v>
      </c>
      <c r="AO19" s="38">
        <v>0</v>
      </c>
      <c r="AP19" s="37">
        <v>1</v>
      </c>
      <c r="AQ19" s="38">
        <v>69</v>
      </c>
      <c r="AR19" s="38">
        <v>66</v>
      </c>
      <c r="AS19" s="38">
        <v>3</v>
      </c>
      <c r="AT19" s="37">
        <v>0.96</v>
      </c>
      <c r="AU19" s="38">
        <v>53</v>
      </c>
      <c r="AV19" s="38">
        <v>51</v>
      </c>
      <c r="AW19" s="38">
        <v>2</v>
      </c>
      <c r="AX19" s="37">
        <v>0.96</v>
      </c>
      <c r="AY19" s="38">
        <v>61</v>
      </c>
      <c r="AZ19" s="38">
        <v>61</v>
      </c>
      <c r="BA19" s="38">
        <v>0</v>
      </c>
      <c r="BB19" s="37">
        <v>1</v>
      </c>
      <c r="BC19" s="38">
        <v>53</v>
      </c>
      <c r="BD19" s="38">
        <v>52</v>
      </c>
      <c r="BE19" s="38">
        <v>1</v>
      </c>
      <c r="BF19" s="37">
        <v>0.98</v>
      </c>
      <c r="BG19" s="38">
        <v>2</v>
      </c>
      <c r="BH19" s="38">
        <v>2</v>
      </c>
      <c r="BI19" s="38">
        <v>0</v>
      </c>
      <c r="BJ19" s="37">
        <v>1</v>
      </c>
      <c r="BK19" s="38">
        <v>4</v>
      </c>
      <c r="BL19" s="38">
        <v>4</v>
      </c>
      <c r="BM19" s="38">
        <v>0</v>
      </c>
      <c r="BN19" s="37">
        <v>1</v>
      </c>
      <c r="BO19" s="38">
        <v>5</v>
      </c>
      <c r="BP19" s="38">
        <v>3</v>
      </c>
      <c r="BQ19" s="38">
        <v>2</v>
      </c>
      <c r="BR19" s="37">
        <v>0.6</v>
      </c>
      <c r="BS19" s="38">
        <v>7</v>
      </c>
      <c r="BT19" s="38">
        <v>6</v>
      </c>
      <c r="BU19" s="38">
        <v>1</v>
      </c>
      <c r="BV19" s="37">
        <v>0.86</v>
      </c>
      <c r="BW19" s="38">
        <v>10</v>
      </c>
      <c r="BX19" s="38">
        <v>10</v>
      </c>
      <c r="BY19" s="38">
        <v>0</v>
      </c>
      <c r="BZ19" s="37">
        <v>1</v>
      </c>
      <c r="CA19" s="38">
        <v>24</v>
      </c>
      <c r="CB19" s="38">
        <v>24</v>
      </c>
      <c r="CC19" s="38">
        <v>0</v>
      </c>
      <c r="CD19" s="37">
        <v>1</v>
      </c>
      <c r="CE19" s="36">
        <v>37</v>
      </c>
      <c r="CF19" s="38">
        <v>36</v>
      </c>
      <c r="CG19" s="38">
        <v>1</v>
      </c>
      <c r="CH19" s="37">
        <v>0.97</v>
      </c>
      <c r="CI19" s="36">
        <v>39</v>
      </c>
      <c r="CJ19" s="38">
        <v>39</v>
      </c>
      <c r="CK19" s="38">
        <v>0</v>
      </c>
      <c r="CL19" s="37">
        <v>1</v>
      </c>
      <c r="CM19" s="36">
        <v>58</v>
      </c>
      <c r="CN19" s="38">
        <v>56</v>
      </c>
      <c r="CO19" s="38">
        <v>2</v>
      </c>
      <c r="CP19" s="37">
        <v>0.97</v>
      </c>
      <c r="CQ19" s="36">
        <v>39</v>
      </c>
      <c r="CR19" s="38">
        <v>39</v>
      </c>
      <c r="CS19" s="38">
        <v>0</v>
      </c>
      <c r="CT19" s="37">
        <v>1</v>
      </c>
      <c r="CU19" s="48">
        <f t="shared" si="0"/>
        <v>50</v>
      </c>
      <c r="CV19" s="48">
        <v>50</v>
      </c>
      <c r="CW19" s="48">
        <v>0</v>
      </c>
      <c r="CX19" s="43">
        <f t="shared" si="1"/>
        <v>1</v>
      </c>
      <c r="CY19" s="48">
        <f t="shared" si="2"/>
        <v>59</v>
      </c>
      <c r="CZ19" s="48">
        <v>57</v>
      </c>
      <c r="DA19" s="48">
        <v>2</v>
      </c>
      <c r="DB19" s="43">
        <f t="shared" si="3"/>
        <v>0.96610169491525422</v>
      </c>
      <c r="DC19" s="48">
        <f t="shared" si="4"/>
        <v>64</v>
      </c>
      <c r="DD19" s="48">
        <v>63</v>
      </c>
      <c r="DE19" s="48">
        <v>1</v>
      </c>
      <c r="DF19" s="43">
        <f t="shared" si="5"/>
        <v>0.984375</v>
      </c>
      <c r="DG19" s="48">
        <f t="shared" si="6"/>
        <v>66</v>
      </c>
      <c r="DH19" s="48">
        <v>62</v>
      </c>
      <c r="DI19" s="48">
        <v>4</v>
      </c>
      <c r="DJ19" s="43">
        <f t="shared" si="7"/>
        <v>0.93939393939393945</v>
      </c>
      <c r="DK19" s="48">
        <f t="shared" si="8"/>
        <v>68</v>
      </c>
      <c r="DL19" s="48">
        <v>64</v>
      </c>
      <c r="DM19" s="48">
        <v>4</v>
      </c>
      <c r="DN19" s="43">
        <f t="shared" si="9"/>
        <v>0.94117647058823528</v>
      </c>
      <c r="DO19" s="48">
        <f t="shared" si="10"/>
        <v>81</v>
      </c>
      <c r="DP19" s="48">
        <v>78</v>
      </c>
      <c r="DQ19" s="48">
        <v>3</v>
      </c>
      <c r="DR19" s="43">
        <f t="shared" si="11"/>
        <v>0.96296296296296291</v>
      </c>
      <c r="DS19" s="48">
        <f t="shared" si="12"/>
        <v>78</v>
      </c>
      <c r="DT19" s="48">
        <v>73</v>
      </c>
      <c r="DU19" s="48">
        <v>5</v>
      </c>
      <c r="DV19" s="43">
        <f t="shared" si="18"/>
        <v>0.9358974358974359</v>
      </c>
      <c r="DW19" s="48">
        <f t="shared" si="19"/>
        <v>59</v>
      </c>
      <c r="DX19" s="48">
        <v>55</v>
      </c>
      <c r="DY19" s="48">
        <v>4</v>
      </c>
      <c r="DZ19" s="43">
        <f t="shared" si="13"/>
        <v>0.93220338983050843</v>
      </c>
      <c r="EA19" s="44">
        <f t="shared" si="20"/>
        <v>1309</v>
      </c>
      <c r="EB19" s="44">
        <f t="shared" si="15"/>
        <v>1270</v>
      </c>
      <c r="EC19" s="44">
        <f t="shared" si="16"/>
        <v>39</v>
      </c>
      <c r="ED19" s="43">
        <f t="shared" si="17"/>
        <v>0.97020626432391144</v>
      </c>
      <c r="EI19" s="56"/>
    </row>
    <row r="20" spans="2:139" x14ac:dyDescent="0.2">
      <c r="B20" s="16" t="s">
        <v>15</v>
      </c>
      <c r="C20" s="38"/>
      <c r="D20" s="38"/>
      <c r="E20" s="38"/>
      <c r="F20" s="38"/>
      <c r="G20" s="38"/>
      <c r="H20" s="38"/>
      <c r="I20" s="38"/>
      <c r="J20" s="38"/>
      <c r="K20" s="38"/>
      <c r="L20" s="38"/>
      <c r="M20" s="38"/>
      <c r="N20" s="37"/>
      <c r="O20" s="38">
        <v>7</v>
      </c>
      <c r="P20" s="38">
        <v>7</v>
      </c>
      <c r="Q20" s="38">
        <v>0</v>
      </c>
      <c r="R20" s="37">
        <v>1</v>
      </c>
      <c r="S20" s="38">
        <v>35</v>
      </c>
      <c r="T20" s="38">
        <v>35</v>
      </c>
      <c r="U20" s="38">
        <v>0</v>
      </c>
      <c r="V20" s="37">
        <v>1</v>
      </c>
      <c r="W20" s="38">
        <v>50</v>
      </c>
      <c r="X20" s="38">
        <v>48</v>
      </c>
      <c r="Y20" s="38">
        <v>2</v>
      </c>
      <c r="Z20" s="37">
        <v>0.96</v>
      </c>
      <c r="AA20" s="38">
        <v>71</v>
      </c>
      <c r="AB20" s="38">
        <v>71</v>
      </c>
      <c r="AC20" s="38">
        <v>0</v>
      </c>
      <c r="AD20" s="37">
        <v>1</v>
      </c>
      <c r="AE20" s="38">
        <v>62</v>
      </c>
      <c r="AF20" s="38">
        <v>61</v>
      </c>
      <c r="AG20" s="38">
        <v>1</v>
      </c>
      <c r="AH20" s="37">
        <v>0.98</v>
      </c>
      <c r="AI20" s="38">
        <v>46</v>
      </c>
      <c r="AJ20" s="38">
        <v>46</v>
      </c>
      <c r="AK20" s="38">
        <v>0</v>
      </c>
      <c r="AL20" s="37">
        <v>1</v>
      </c>
      <c r="AM20" s="38">
        <v>50</v>
      </c>
      <c r="AN20" s="38">
        <v>50</v>
      </c>
      <c r="AO20" s="38">
        <v>0</v>
      </c>
      <c r="AP20" s="37">
        <v>1</v>
      </c>
      <c r="AQ20" s="38">
        <v>69</v>
      </c>
      <c r="AR20" s="38">
        <v>68</v>
      </c>
      <c r="AS20" s="38">
        <v>1</v>
      </c>
      <c r="AT20" s="37">
        <v>0.99</v>
      </c>
      <c r="AU20" s="38">
        <v>53</v>
      </c>
      <c r="AV20" s="38">
        <v>53</v>
      </c>
      <c r="AW20" s="38">
        <v>0</v>
      </c>
      <c r="AX20" s="37">
        <v>1</v>
      </c>
      <c r="AY20" s="38">
        <v>62</v>
      </c>
      <c r="AZ20" s="38">
        <v>60</v>
      </c>
      <c r="BA20" s="38">
        <v>2</v>
      </c>
      <c r="BB20" s="37">
        <v>0.97</v>
      </c>
      <c r="BC20" s="38">
        <v>53</v>
      </c>
      <c r="BD20" s="38">
        <v>53</v>
      </c>
      <c r="BE20" s="38">
        <v>0</v>
      </c>
      <c r="BF20" s="37">
        <v>1</v>
      </c>
      <c r="BG20" s="38">
        <v>2</v>
      </c>
      <c r="BH20" s="38">
        <v>2</v>
      </c>
      <c r="BI20" s="38">
        <v>0</v>
      </c>
      <c r="BJ20" s="37">
        <v>1</v>
      </c>
      <c r="BK20" s="38">
        <v>4</v>
      </c>
      <c r="BL20" s="38">
        <v>4</v>
      </c>
      <c r="BM20" s="38">
        <v>0</v>
      </c>
      <c r="BN20" s="37">
        <v>1</v>
      </c>
      <c r="BO20" s="38">
        <v>5</v>
      </c>
      <c r="BP20" s="38">
        <v>5</v>
      </c>
      <c r="BQ20" s="38">
        <v>0</v>
      </c>
      <c r="BR20" s="37">
        <v>1</v>
      </c>
      <c r="BS20" s="38">
        <v>8</v>
      </c>
      <c r="BT20" s="38">
        <v>8</v>
      </c>
      <c r="BU20" s="38">
        <v>0</v>
      </c>
      <c r="BV20" s="37">
        <v>1</v>
      </c>
      <c r="BW20" s="38">
        <v>10</v>
      </c>
      <c r="BX20" s="38">
        <v>10</v>
      </c>
      <c r="BY20" s="38">
        <v>0</v>
      </c>
      <c r="BZ20" s="37">
        <v>1</v>
      </c>
      <c r="CA20" s="38">
        <v>24</v>
      </c>
      <c r="CB20" s="38">
        <v>24</v>
      </c>
      <c r="CC20" s="38">
        <v>0</v>
      </c>
      <c r="CD20" s="37">
        <v>1</v>
      </c>
      <c r="CE20" s="36">
        <v>37</v>
      </c>
      <c r="CF20" s="38">
        <v>37</v>
      </c>
      <c r="CG20" s="38">
        <v>0</v>
      </c>
      <c r="CH20" s="37">
        <v>1</v>
      </c>
      <c r="CI20" s="36">
        <v>39</v>
      </c>
      <c r="CJ20" s="38">
        <v>39</v>
      </c>
      <c r="CK20" s="38">
        <v>0</v>
      </c>
      <c r="CL20" s="37">
        <v>1</v>
      </c>
      <c r="CM20" s="36">
        <v>58</v>
      </c>
      <c r="CN20" s="38">
        <v>55</v>
      </c>
      <c r="CO20" s="38">
        <v>3</v>
      </c>
      <c r="CP20" s="37">
        <v>0.95</v>
      </c>
      <c r="CQ20" s="36">
        <v>39</v>
      </c>
      <c r="CR20" s="38">
        <v>39</v>
      </c>
      <c r="CS20" s="38">
        <v>0</v>
      </c>
      <c r="CT20" s="37">
        <v>1</v>
      </c>
      <c r="CU20" s="48">
        <f t="shared" si="0"/>
        <v>50</v>
      </c>
      <c r="CV20" s="48">
        <v>50</v>
      </c>
      <c r="CW20" s="48">
        <v>0</v>
      </c>
      <c r="CX20" s="43">
        <f t="shared" si="1"/>
        <v>1</v>
      </c>
      <c r="CY20" s="48">
        <f t="shared" si="2"/>
        <v>59</v>
      </c>
      <c r="CZ20" s="48">
        <v>55</v>
      </c>
      <c r="DA20" s="48">
        <v>4</v>
      </c>
      <c r="DB20" s="43">
        <f t="shared" si="3"/>
        <v>0.93220338983050843</v>
      </c>
      <c r="DC20" s="48">
        <f t="shared" si="4"/>
        <v>64</v>
      </c>
      <c r="DD20" s="48">
        <v>61</v>
      </c>
      <c r="DE20" s="48">
        <v>3</v>
      </c>
      <c r="DF20" s="43">
        <f t="shared" si="5"/>
        <v>0.953125</v>
      </c>
      <c r="DG20" s="48">
        <f t="shared" si="6"/>
        <v>66</v>
      </c>
      <c r="DH20" s="48">
        <v>63</v>
      </c>
      <c r="DI20" s="48">
        <v>3</v>
      </c>
      <c r="DJ20" s="43">
        <f t="shared" si="7"/>
        <v>0.95454545454545459</v>
      </c>
      <c r="DK20" s="48">
        <f t="shared" si="8"/>
        <v>68</v>
      </c>
      <c r="DL20" s="48">
        <v>60</v>
      </c>
      <c r="DM20" s="48">
        <v>8</v>
      </c>
      <c r="DN20" s="43">
        <f t="shared" si="9"/>
        <v>0.88235294117647056</v>
      </c>
      <c r="DO20" s="48">
        <f t="shared" si="10"/>
        <v>81</v>
      </c>
      <c r="DP20" s="48">
        <v>77</v>
      </c>
      <c r="DQ20" s="48">
        <v>4</v>
      </c>
      <c r="DR20" s="43">
        <f t="shared" si="11"/>
        <v>0.95061728395061729</v>
      </c>
      <c r="DS20" s="48">
        <f t="shared" si="12"/>
        <v>78</v>
      </c>
      <c r="DT20" s="48">
        <v>70</v>
      </c>
      <c r="DU20" s="48">
        <v>8</v>
      </c>
      <c r="DV20" s="43">
        <f t="shared" si="18"/>
        <v>0.89743589743589747</v>
      </c>
      <c r="DW20" s="48">
        <f t="shared" si="19"/>
        <v>59</v>
      </c>
      <c r="DX20" s="48">
        <v>53</v>
      </c>
      <c r="DY20" s="48">
        <v>6</v>
      </c>
      <c r="DZ20" s="43">
        <f t="shared" si="13"/>
        <v>0.89830508474576276</v>
      </c>
      <c r="EA20" s="44">
        <f t="shared" si="20"/>
        <v>1309</v>
      </c>
      <c r="EB20" s="44">
        <f t="shared" si="15"/>
        <v>1264</v>
      </c>
      <c r="EC20" s="44">
        <f t="shared" si="16"/>
        <v>45</v>
      </c>
      <c r="ED20" s="43">
        <f t="shared" si="17"/>
        <v>0.96562261268143623</v>
      </c>
      <c r="EI20" s="56"/>
    </row>
    <row r="21" spans="2:139" ht="51" x14ac:dyDescent="0.2">
      <c r="B21" s="14" t="s">
        <v>16</v>
      </c>
      <c r="C21" s="38"/>
      <c r="D21" s="38"/>
      <c r="E21" s="38"/>
      <c r="F21" s="38"/>
      <c r="G21" s="38"/>
      <c r="H21" s="38"/>
      <c r="I21" s="38"/>
      <c r="J21" s="38"/>
      <c r="K21" s="38"/>
      <c r="L21" s="38"/>
      <c r="M21" s="38"/>
      <c r="N21" s="37"/>
      <c r="O21" s="38">
        <v>6</v>
      </c>
      <c r="P21" s="38">
        <v>6</v>
      </c>
      <c r="Q21" s="38">
        <v>0</v>
      </c>
      <c r="R21" s="37">
        <v>1</v>
      </c>
      <c r="S21" s="38">
        <v>33</v>
      </c>
      <c r="T21" s="38">
        <v>30</v>
      </c>
      <c r="U21" s="38">
        <v>3</v>
      </c>
      <c r="V21" s="37">
        <v>0.91</v>
      </c>
      <c r="W21" s="38">
        <v>54</v>
      </c>
      <c r="X21" s="38">
        <v>51</v>
      </c>
      <c r="Y21" s="38">
        <v>3</v>
      </c>
      <c r="Z21" s="37">
        <v>0.94</v>
      </c>
      <c r="AA21" s="38">
        <v>74</v>
      </c>
      <c r="AB21" s="38">
        <v>65</v>
      </c>
      <c r="AC21" s="38">
        <v>9</v>
      </c>
      <c r="AD21" s="37">
        <v>0.88</v>
      </c>
      <c r="AE21" s="38">
        <v>68</v>
      </c>
      <c r="AF21" s="38">
        <v>53</v>
      </c>
      <c r="AG21" s="38">
        <v>15</v>
      </c>
      <c r="AH21" s="37">
        <v>0.78</v>
      </c>
      <c r="AI21" s="38">
        <v>44</v>
      </c>
      <c r="AJ21" s="38">
        <v>37</v>
      </c>
      <c r="AK21" s="38">
        <v>7</v>
      </c>
      <c r="AL21" s="37">
        <v>0.84</v>
      </c>
      <c r="AM21" s="38">
        <v>56</v>
      </c>
      <c r="AN21" s="38">
        <v>50</v>
      </c>
      <c r="AO21" s="38">
        <v>6</v>
      </c>
      <c r="AP21" s="37">
        <v>0.89</v>
      </c>
      <c r="AQ21" s="38">
        <v>73</v>
      </c>
      <c r="AR21" s="38">
        <v>59</v>
      </c>
      <c r="AS21" s="38">
        <v>14</v>
      </c>
      <c r="AT21" s="37">
        <v>0.81</v>
      </c>
      <c r="AU21" s="38">
        <v>58</v>
      </c>
      <c r="AV21" s="38">
        <v>42</v>
      </c>
      <c r="AW21" s="38">
        <v>16</v>
      </c>
      <c r="AX21" s="37">
        <v>0.72</v>
      </c>
      <c r="AY21" s="38">
        <v>63</v>
      </c>
      <c r="AZ21" s="38">
        <v>50</v>
      </c>
      <c r="BA21" s="38">
        <v>13</v>
      </c>
      <c r="BB21" s="37">
        <v>0.79</v>
      </c>
      <c r="BC21" s="38">
        <v>56</v>
      </c>
      <c r="BD21" s="38">
        <v>44</v>
      </c>
      <c r="BE21" s="38">
        <v>12</v>
      </c>
      <c r="BF21" s="37">
        <v>0.79</v>
      </c>
      <c r="BG21" s="38">
        <v>2</v>
      </c>
      <c r="BH21" s="38">
        <v>2</v>
      </c>
      <c r="BI21" s="38">
        <v>0</v>
      </c>
      <c r="BJ21" s="37">
        <v>1</v>
      </c>
      <c r="BK21" s="38">
        <v>3</v>
      </c>
      <c r="BL21" s="38">
        <v>2</v>
      </c>
      <c r="BM21" s="38">
        <v>1</v>
      </c>
      <c r="BN21" s="37">
        <v>0.67</v>
      </c>
      <c r="BO21" s="38">
        <v>7</v>
      </c>
      <c r="BP21" s="38">
        <v>6</v>
      </c>
      <c r="BQ21" s="38">
        <v>1</v>
      </c>
      <c r="BR21" s="37">
        <v>0.86</v>
      </c>
      <c r="BS21" s="38">
        <v>11</v>
      </c>
      <c r="BT21" s="38">
        <v>8</v>
      </c>
      <c r="BU21" s="38">
        <v>3</v>
      </c>
      <c r="BV21" s="37">
        <v>0.73</v>
      </c>
      <c r="BW21" s="38">
        <v>13</v>
      </c>
      <c r="BX21" s="38">
        <v>9</v>
      </c>
      <c r="BY21" s="38">
        <v>4</v>
      </c>
      <c r="BZ21" s="37">
        <v>0.69</v>
      </c>
      <c r="CA21" s="38">
        <v>26</v>
      </c>
      <c r="CB21" s="38">
        <v>19</v>
      </c>
      <c r="CC21" s="38">
        <v>7</v>
      </c>
      <c r="CD21" s="37">
        <v>0.73</v>
      </c>
      <c r="CE21" s="36">
        <v>40</v>
      </c>
      <c r="CF21" s="38">
        <v>32</v>
      </c>
      <c r="CG21" s="38">
        <v>8</v>
      </c>
      <c r="CH21" s="37">
        <v>0.8</v>
      </c>
      <c r="CI21" s="36">
        <v>45</v>
      </c>
      <c r="CJ21" s="38">
        <v>36</v>
      </c>
      <c r="CK21" s="38">
        <v>9</v>
      </c>
      <c r="CL21" s="37">
        <v>0.8</v>
      </c>
      <c r="CM21" s="36">
        <v>71</v>
      </c>
      <c r="CN21" s="38">
        <v>60</v>
      </c>
      <c r="CO21" s="38">
        <v>11</v>
      </c>
      <c r="CP21" s="37">
        <v>0.85</v>
      </c>
      <c r="CQ21" s="36">
        <v>49</v>
      </c>
      <c r="CR21" s="38">
        <v>41</v>
      </c>
      <c r="CS21" s="38">
        <v>8</v>
      </c>
      <c r="CT21" s="37">
        <v>0.84</v>
      </c>
      <c r="CU21" s="48">
        <f t="shared" si="0"/>
        <v>56</v>
      </c>
      <c r="CV21" s="48">
        <v>46</v>
      </c>
      <c r="CW21" s="48">
        <v>10</v>
      </c>
      <c r="CX21" s="43">
        <f t="shared" si="1"/>
        <v>0.8214285714285714</v>
      </c>
      <c r="CY21" s="48">
        <f t="shared" si="2"/>
        <v>60</v>
      </c>
      <c r="CZ21" s="48">
        <v>46</v>
      </c>
      <c r="DA21" s="48">
        <v>14</v>
      </c>
      <c r="DB21" s="43">
        <f t="shared" si="3"/>
        <v>0.76666666666666672</v>
      </c>
      <c r="DC21" s="48">
        <f t="shared" si="4"/>
        <v>64</v>
      </c>
      <c r="DD21" s="48">
        <v>58</v>
      </c>
      <c r="DE21" s="48">
        <v>6</v>
      </c>
      <c r="DF21" s="43">
        <f t="shared" si="5"/>
        <v>0.90625</v>
      </c>
      <c r="DG21" s="48">
        <f t="shared" si="6"/>
        <v>66</v>
      </c>
      <c r="DH21" s="48">
        <v>48</v>
      </c>
      <c r="DI21" s="48">
        <v>18</v>
      </c>
      <c r="DJ21" s="43">
        <f t="shared" si="7"/>
        <v>0.72727272727272729</v>
      </c>
      <c r="DK21" s="48">
        <f t="shared" si="8"/>
        <v>86</v>
      </c>
      <c r="DL21" s="48">
        <v>67</v>
      </c>
      <c r="DM21" s="48">
        <v>19</v>
      </c>
      <c r="DN21" s="43">
        <f t="shared" si="9"/>
        <v>0.77906976744186052</v>
      </c>
      <c r="DO21" s="48">
        <f t="shared" si="10"/>
        <v>92</v>
      </c>
      <c r="DP21" s="48">
        <v>76</v>
      </c>
      <c r="DQ21" s="48">
        <v>16</v>
      </c>
      <c r="DR21" s="43">
        <f t="shared" si="11"/>
        <v>0.82608695652173914</v>
      </c>
      <c r="DS21" s="48">
        <f t="shared" si="12"/>
        <v>81</v>
      </c>
      <c r="DT21" s="48">
        <v>65</v>
      </c>
      <c r="DU21" s="48">
        <v>16</v>
      </c>
      <c r="DV21" s="43">
        <f t="shared" si="18"/>
        <v>0.80246913580246915</v>
      </c>
      <c r="DW21" s="48">
        <f t="shared" si="19"/>
        <v>67</v>
      </c>
      <c r="DX21" s="48">
        <v>53</v>
      </c>
      <c r="DY21" s="48">
        <v>14</v>
      </c>
      <c r="DZ21" s="43">
        <f t="shared" si="13"/>
        <v>0.79104477611940294</v>
      </c>
      <c r="EA21" s="44">
        <f>SUM(C21,G21,K21,O21,S21,W21,AA21,AE21,AI21,AM21,AQ21,AU21,AY21,BC21,BG21,BK21,BO21,BS21,BW21,CA21,CE21,CI21,CM21,CQ21,CU21,CY21,DC21,DG21,DK21,DO21,DS21,DW21)</f>
        <v>1424</v>
      </c>
      <c r="EB21" s="44">
        <f t="shared" si="15"/>
        <v>1161</v>
      </c>
      <c r="EC21" s="44">
        <f t="shared" si="16"/>
        <v>263</v>
      </c>
      <c r="ED21" s="43">
        <f t="shared" si="17"/>
        <v>0.8153089887640449</v>
      </c>
      <c r="EI21" s="56"/>
    </row>
    <row r="22" spans="2:139" x14ac:dyDescent="0.2">
      <c r="B22" s="7" t="s">
        <v>17</v>
      </c>
      <c r="C22" s="38"/>
      <c r="D22" s="38"/>
      <c r="E22" s="38"/>
      <c r="F22" s="38"/>
      <c r="G22" s="38"/>
      <c r="H22" s="38"/>
      <c r="I22" s="38"/>
      <c r="J22" s="38"/>
      <c r="K22" s="38"/>
      <c r="L22" s="38"/>
      <c r="M22" s="38"/>
      <c r="N22" s="37"/>
      <c r="O22" s="38">
        <v>6</v>
      </c>
      <c r="P22" s="38">
        <v>6</v>
      </c>
      <c r="Q22" s="38">
        <v>0</v>
      </c>
      <c r="R22" s="37">
        <v>1</v>
      </c>
      <c r="S22" s="38">
        <v>33</v>
      </c>
      <c r="T22" s="38">
        <v>33</v>
      </c>
      <c r="U22" s="38">
        <v>0</v>
      </c>
      <c r="V22" s="37">
        <v>1</v>
      </c>
      <c r="W22" s="38">
        <v>54</v>
      </c>
      <c r="X22" s="38">
        <v>53</v>
      </c>
      <c r="Y22" s="38">
        <v>1</v>
      </c>
      <c r="Z22" s="37">
        <v>0.98</v>
      </c>
      <c r="AA22" s="38">
        <v>74</v>
      </c>
      <c r="AB22" s="38">
        <v>72</v>
      </c>
      <c r="AC22" s="38">
        <v>2</v>
      </c>
      <c r="AD22" s="37">
        <v>0.97</v>
      </c>
      <c r="AE22" s="38">
        <v>68</v>
      </c>
      <c r="AF22" s="38">
        <v>60</v>
      </c>
      <c r="AG22" s="38">
        <v>8</v>
      </c>
      <c r="AH22" s="37">
        <v>0.88</v>
      </c>
      <c r="AI22" s="38">
        <v>44</v>
      </c>
      <c r="AJ22" s="38">
        <v>43</v>
      </c>
      <c r="AK22" s="38">
        <v>1</v>
      </c>
      <c r="AL22" s="37">
        <v>0.98</v>
      </c>
      <c r="AM22" s="38">
        <v>56</v>
      </c>
      <c r="AN22" s="38">
        <v>56</v>
      </c>
      <c r="AO22" s="38">
        <v>0</v>
      </c>
      <c r="AP22" s="37">
        <v>1</v>
      </c>
      <c r="AQ22" s="38">
        <v>73</v>
      </c>
      <c r="AR22" s="38">
        <v>66</v>
      </c>
      <c r="AS22" s="38">
        <v>7</v>
      </c>
      <c r="AT22" s="37">
        <v>0.9</v>
      </c>
      <c r="AU22" s="38">
        <v>58</v>
      </c>
      <c r="AV22" s="38">
        <v>54</v>
      </c>
      <c r="AW22" s="38">
        <v>4</v>
      </c>
      <c r="AX22" s="37">
        <v>0.93</v>
      </c>
      <c r="AY22" s="38">
        <v>63</v>
      </c>
      <c r="AZ22" s="38">
        <v>58</v>
      </c>
      <c r="BA22" s="38">
        <v>5</v>
      </c>
      <c r="BB22" s="37">
        <v>0.92</v>
      </c>
      <c r="BC22" s="38">
        <v>56</v>
      </c>
      <c r="BD22" s="38">
        <v>52</v>
      </c>
      <c r="BE22" s="38">
        <v>4</v>
      </c>
      <c r="BF22" s="37">
        <v>0.93</v>
      </c>
      <c r="BG22" s="38">
        <v>2</v>
      </c>
      <c r="BH22" s="38">
        <v>2</v>
      </c>
      <c r="BI22" s="38">
        <v>0</v>
      </c>
      <c r="BJ22" s="37">
        <v>1</v>
      </c>
      <c r="BK22" s="38">
        <v>3</v>
      </c>
      <c r="BL22" s="38">
        <v>3</v>
      </c>
      <c r="BM22" s="38">
        <v>0</v>
      </c>
      <c r="BN22" s="37">
        <v>1</v>
      </c>
      <c r="BO22" s="38">
        <v>7</v>
      </c>
      <c r="BP22" s="38">
        <v>6</v>
      </c>
      <c r="BQ22" s="38">
        <v>1</v>
      </c>
      <c r="BR22" s="37">
        <v>0.86</v>
      </c>
      <c r="BS22" s="38">
        <v>11</v>
      </c>
      <c r="BT22" s="38">
        <v>11</v>
      </c>
      <c r="BU22" s="38">
        <v>0</v>
      </c>
      <c r="BV22" s="37">
        <v>1</v>
      </c>
      <c r="BW22" s="38">
        <v>13</v>
      </c>
      <c r="BX22" s="38">
        <v>13</v>
      </c>
      <c r="BY22" s="38">
        <v>0</v>
      </c>
      <c r="BZ22" s="37">
        <v>1</v>
      </c>
      <c r="CA22" s="38">
        <v>26</v>
      </c>
      <c r="CB22" s="38">
        <v>24</v>
      </c>
      <c r="CC22" s="38">
        <v>2</v>
      </c>
      <c r="CD22" s="37">
        <v>0.92</v>
      </c>
      <c r="CE22" s="36">
        <v>40</v>
      </c>
      <c r="CF22" s="38">
        <v>38</v>
      </c>
      <c r="CG22" s="38">
        <v>2</v>
      </c>
      <c r="CH22" s="37">
        <v>0.95</v>
      </c>
      <c r="CI22" s="36">
        <v>45</v>
      </c>
      <c r="CJ22" s="38">
        <v>42</v>
      </c>
      <c r="CK22" s="38">
        <v>3</v>
      </c>
      <c r="CL22" s="37">
        <v>0.93</v>
      </c>
      <c r="CM22" s="36">
        <v>71</v>
      </c>
      <c r="CN22" s="38">
        <v>65</v>
      </c>
      <c r="CO22" s="38">
        <v>6</v>
      </c>
      <c r="CP22" s="37">
        <v>0.92</v>
      </c>
      <c r="CQ22" s="36">
        <v>49</v>
      </c>
      <c r="CR22" s="38">
        <v>45</v>
      </c>
      <c r="CS22" s="38">
        <v>4</v>
      </c>
      <c r="CT22" s="37">
        <v>0.92</v>
      </c>
      <c r="CU22" s="48">
        <f t="shared" si="0"/>
        <v>56</v>
      </c>
      <c r="CV22" s="48">
        <v>51</v>
      </c>
      <c r="CW22" s="48">
        <v>5</v>
      </c>
      <c r="CX22" s="43">
        <f t="shared" si="1"/>
        <v>0.9107142857142857</v>
      </c>
      <c r="CY22" s="48">
        <f t="shared" si="2"/>
        <v>60</v>
      </c>
      <c r="CZ22" s="48">
        <v>52</v>
      </c>
      <c r="DA22" s="48">
        <v>8</v>
      </c>
      <c r="DB22" s="43">
        <f t="shared" si="3"/>
        <v>0.8666666666666667</v>
      </c>
      <c r="DC22" s="48">
        <f t="shared" si="4"/>
        <v>64</v>
      </c>
      <c r="DD22" s="48">
        <v>62</v>
      </c>
      <c r="DE22" s="48">
        <v>2</v>
      </c>
      <c r="DF22" s="43">
        <f t="shared" si="5"/>
        <v>0.96875</v>
      </c>
      <c r="DG22" s="48">
        <f t="shared" si="6"/>
        <v>66</v>
      </c>
      <c r="DH22" s="48">
        <v>59</v>
      </c>
      <c r="DI22" s="48">
        <v>7</v>
      </c>
      <c r="DJ22" s="43">
        <f t="shared" si="7"/>
        <v>0.89393939393939392</v>
      </c>
      <c r="DK22" s="48">
        <f t="shared" si="8"/>
        <v>86</v>
      </c>
      <c r="DL22" s="48">
        <v>78</v>
      </c>
      <c r="DM22" s="48">
        <v>8</v>
      </c>
      <c r="DN22" s="43">
        <f t="shared" si="9"/>
        <v>0.90697674418604646</v>
      </c>
      <c r="DO22" s="48">
        <f t="shared" si="10"/>
        <v>92</v>
      </c>
      <c r="DP22" s="48">
        <v>81</v>
      </c>
      <c r="DQ22" s="48">
        <v>11</v>
      </c>
      <c r="DR22" s="43">
        <f t="shared" si="11"/>
        <v>0.88043478260869568</v>
      </c>
      <c r="DS22" s="48">
        <f t="shared" si="12"/>
        <v>81</v>
      </c>
      <c r="DT22" s="48">
        <v>78</v>
      </c>
      <c r="DU22" s="48">
        <v>3</v>
      </c>
      <c r="DV22" s="43">
        <f t="shared" si="18"/>
        <v>0.96296296296296291</v>
      </c>
      <c r="DW22" s="48">
        <f t="shared" si="19"/>
        <v>67</v>
      </c>
      <c r="DX22" s="48">
        <v>66</v>
      </c>
      <c r="DY22" s="48">
        <v>1</v>
      </c>
      <c r="DZ22" s="43">
        <f t="shared" si="13"/>
        <v>0.9850746268656716</v>
      </c>
      <c r="EA22" s="44">
        <f t="shared" si="20"/>
        <v>1424</v>
      </c>
      <c r="EB22" s="44">
        <f t="shared" si="15"/>
        <v>1329</v>
      </c>
      <c r="EC22" s="44">
        <f t="shared" si="16"/>
        <v>95</v>
      </c>
      <c r="ED22" s="43">
        <f t="shared" si="17"/>
        <v>0.9332865168539326</v>
      </c>
      <c r="EI22" s="56"/>
    </row>
    <row r="23" spans="2:139" x14ac:dyDescent="0.2">
      <c r="B23" s="16" t="s">
        <v>18</v>
      </c>
      <c r="C23" s="38"/>
      <c r="D23" s="38"/>
      <c r="E23" s="38"/>
      <c r="F23" s="38"/>
      <c r="G23" s="38"/>
      <c r="H23" s="38"/>
      <c r="I23" s="38"/>
      <c r="J23" s="38"/>
      <c r="K23" s="38"/>
      <c r="L23" s="38"/>
      <c r="M23" s="38"/>
      <c r="N23" s="37"/>
      <c r="O23" s="38">
        <v>6</v>
      </c>
      <c r="P23" s="38">
        <v>6</v>
      </c>
      <c r="Q23" s="38">
        <v>0</v>
      </c>
      <c r="R23" s="37">
        <v>1</v>
      </c>
      <c r="S23" s="38">
        <v>33</v>
      </c>
      <c r="T23" s="38">
        <v>32</v>
      </c>
      <c r="U23" s="38">
        <v>1</v>
      </c>
      <c r="V23" s="37">
        <v>0.97</v>
      </c>
      <c r="W23" s="38">
        <v>54</v>
      </c>
      <c r="X23" s="38">
        <v>53</v>
      </c>
      <c r="Y23" s="38">
        <v>1</v>
      </c>
      <c r="Z23" s="37">
        <v>0.98</v>
      </c>
      <c r="AA23" s="38">
        <v>74</v>
      </c>
      <c r="AB23" s="38">
        <v>67</v>
      </c>
      <c r="AC23" s="38">
        <v>7</v>
      </c>
      <c r="AD23" s="37">
        <v>0.91</v>
      </c>
      <c r="AE23" s="38">
        <v>68</v>
      </c>
      <c r="AF23" s="38">
        <v>64</v>
      </c>
      <c r="AG23" s="38">
        <v>4</v>
      </c>
      <c r="AH23" s="37">
        <v>0.94</v>
      </c>
      <c r="AI23" s="38">
        <v>43</v>
      </c>
      <c r="AJ23" s="38">
        <v>40</v>
      </c>
      <c r="AK23" s="38">
        <v>3</v>
      </c>
      <c r="AL23" s="37">
        <v>0.93</v>
      </c>
      <c r="AM23" s="38">
        <v>56</v>
      </c>
      <c r="AN23" s="38">
        <v>53</v>
      </c>
      <c r="AO23" s="38">
        <v>3</v>
      </c>
      <c r="AP23" s="37">
        <v>0.95</v>
      </c>
      <c r="AQ23" s="38">
        <v>73</v>
      </c>
      <c r="AR23" s="38">
        <v>63</v>
      </c>
      <c r="AS23" s="38">
        <v>10</v>
      </c>
      <c r="AT23" s="37">
        <v>0.86</v>
      </c>
      <c r="AU23" s="38">
        <v>58</v>
      </c>
      <c r="AV23" s="38">
        <v>51</v>
      </c>
      <c r="AW23" s="38">
        <v>7</v>
      </c>
      <c r="AX23" s="37">
        <v>0.88</v>
      </c>
      <c r="AY23" s="38">
        <v>63</v>
      </c>
      <c r="AZ23" s="38">
        <v>55</v>
      </c>
      <c r="BA23" s="38">
        <v>8</v>
      </c>
      <c r="BB23" s="37">
        <v>0.87</v>
      </c>
      <c r="BC23" s="38">
        <v>55</v>
      </c>
      <c r="BD23" s="38">
        <v>48</v>
      </c>
      <c r="BE23" s="38">
        <v>7</v>
      </c>
      <c r="BF23" s="37">
        <v>0.87</v>
      </c>
      <c r="BG23" s="38">
        <v>2</v>
      </c>
      <c r="BH23" s="38">
        <v>2</v>
      </c>
      <c r="BI23" s="38">
        <v>0</v>
      </c>
      <c r="BJ23" s="37">
        <v>1</v>
      </c>
      <c r="BK23" s="38">
        <v>3</v>
      </c>
      <c r="BL23" s="38">
        <v>3</v>
      </c>
      <c r="BM23" s="38">
        <v>0</v>
      </c>
      <c r="BN23" s="37">
        <v>1</v>
      </c>
      <c r="BO23" s="38">
        <v>7</v>
      </c>
      <c r="BP23" s="38">
        <v>7</v>
      </c>
      <c r="BQ23" s="38">
        <v>0</v>
      </c>
      <c r="BR23" s="37">
        <v>1</v>
      </c>
      <c r="BS23" s="38">
        <v>11</v>
      </c>
      <c r="BT23" s="38">
        <v>10</v>
      </c>
      <c r="BU23" s="38">
        <v>1</v>
      </c>
      <c r="BV23" s="37">
        <v>0.91</v>
      </c>
      <c r="BW23" s="38">
        <v>13</v>
      </c>
      <c r="BX23" s="38">
        <v>11</v>
      </c>
      <c r="BY23" s="38">
        <v>2</v>
      </c>
      <c r="BZ23" s="37">
        <v>0.85</v>
      </c>
      <c r="CA23" s="38">
        <v>26</v>
      </c>
      <c r="CB23" s="38">
        <v>22</v>
      </c>
      <c r="CC23" s="38">
        <v>4</v>
      </c>
      <c r="CD23" s="37">
        <v>0.85</v>
      </c>
      <c r="CE23" s="36">
        <v>40</v>
      </c>
      <c r="CF23" s="38">
        <v>37</v>
      </c>
      <c r="CG23" s="38">
        <v>3</v>
      </c>
      <c r="CH23" s="37">
        <v>0.93</v>
      </c>
      <c r="CI23" s="36">
        <v>45</v>
      </c>
      <c r="CJ23" s="38">
        <v>43</v>
      </c>
      <c r="CK23" s="38">
        <v>2</v>
      </c>
      <c r="CL23" s="37">
        <v>0.96</v>
      </c>
      <c r="CM23" s="36">
        <v>71</v>
      </c>
      <c r="CN23" s="38">
        <v>64</v>
      </c>
      <c r="CO23" s="38">
        <v>7</v>
      </c>
      <c r="CP23" s="37">
        <v>0.9</v>
      </c>
      <c r="CQ23" s="36">
        <v>49</v>
      </c>
      <c r="CR23" s="38">
        <v>46</v>
      </c>
      <c r="CS23" s="38">
        <v>3</v>
      </c>
      <c r="CT23" s="37">
        <v>0.94</v>
      </c>
      <c r="CU23" s="48">
        <f t="shared" si="0"/>
        <v>56</v>
      </c>
      <c r="CV23" s="48">
        <v>55</v>
      </c>
      <c r="CW23" s="48">
        <v>1</v>
      </c>
      <c r="CX23" s="43">
        <f t="shared" si="1"/>
        <v>0.9821428571428571</v>
      </c>
      <c r="CY23" s="48">
        <f t="shared" si="2"/>
        <v>60</v>
      </c>
      <c r="CZ23" s="48">
        <v>54</v>
      </c>
      <c r="DA23" s="48">
        <v>6</v>
      </c>
      <c r="DB23" s="43">
        <f t="shared" si="3"/>
        <v>0.9</v>
      </c>
      <c r="DC23" s="48">
        <f t="shared" si="4"/>
        <v>64</v>
      </c>
      <c r="DD23" s="48">
        <v>60</v>
      </c>
      <c r="DE23" s="48">
        <v>4</v>
      </c>
      <c r="DF23" s="43">
        <f t="shared" si="5"/>
        <v>0.9375</v>
      </c>
      <c r="DG23" s="48">
        <f t="shared" si="6"/>
        <v>66</v>
      </c>
      <c r="DH23" s="48">
        <v>57</v>
      </c>
      <c r="DI23" s="48">
        <v>9</v>
      </c>
      <c r="DJ23" s="43">
        <f t="shared" si="7"/>
        <v>0.86363636363636365</v>
      </c>
      <c r="DK23" s="48">
        <f t="shared" si="8"/>
        <v>86</v>
      </c>
      <c r="DL23" s="48">
        <v>77</v>
      </c>
      <c r="DM23" s="48">
        <v>9</v>
      </c>
      <c r="DN23" s="43">
        <f t="shared" si="9"/>
        <v>0.89534883720930236</v>
      </c>
      <c r="DO23" s="48">
        <f t="shared" si="10"/>
        <v>92</v>
      </c>
      <c r="DP23" s="48">
        <v>84</v>
      </c>
      <c r="DQ23" s="48">
        <v>8</v>
      </c>
      <c r="DR23" s="43">
        <f t="shared" si="11"/>
        <v>0.91304347826086951</v>
      </c>
      <c r="DS23" s="48">
        <f t="shared" si="12"/>
        <v>81</v>
      </c>
      <c r="DT23" s="48">
        <v>73</v>
      </c>
      <c r="DU23" s="48">
        <v>8</v>
      </c>
      <c r="DV23" s="43">
        <f t="shared" si="18"/>
        <v>0.90123456790123457</v>
      </c>
      <c r="DW23" s="48">
        <f t="shared" si="19"/>
        <v>67</v>
      </c>
      <c r="DX23" s="48">
        <v>61</v>
      </c>
      <c r="DY23" s="48">
        <v>6</v>
      </c>
      <c r="DZ23" s="43">
        <f t="shared" si="13"/>
        <v>0.91044776119402981</v>
      </c>
      <c r="EA23" s="44">
        <f t="shared" si="20"/>
        <v>1422</v>
      </c>
      <c r="EB23" s="44">
        <f t="shared" si="15"/>
        <v>1298</v>
      </c>
      <c r="EC23" s="44">
        <f t="shared" si="16"/>
        <v>124</v>
      </c>
      <c r="ED23" s="43">
        <f t="shared" si="17"/>
        <v>0.91279887482419131</v>
      </c>
      <c r="EI23" s="56"/>
    </row>
    <row r="24" spans="2:139" x14ac:dyDescent="0.2">
      <c r="B24" s="16" t="s">
        <v>19</v>
      </c>
      <c r="C24" s="38"/>
      <c r="D24" s="38"/>
      <c r="E24" s="38"/>
      <c r="F24" s="38"/>
      <c r="G24" s="38"/>
      <c r="H24" s="38"/>
      <c r="I24" s="38"/>
      <c r="J24" s="38"/>
      <c r="K24" s="38"/>
      <c r="L24" s="38"/>
      <c r="M24" s="38"/>
      <c r="N24" s="37"/>
      <c r="O24" s="38">
        <v>6</v>
      </c>
      <c r="P24" s="38">
        <v>6</v>
      </c>
      <c r="Q24" s="38">
        <v>0</v>
      </c>
      <c r="R24" s="37">
        <v>1</v>
      </c>
      <c r="S24" s="38">
        <v>33</v>
      </c>
      <c r="T24" s="38">
        <v>33</v>
      </c>
      <c r="U24" s="38">
        <v>0</v>
      </c>
      <c r="V24" s="37">
        <v>1</v>
      </c>
      <c r="W24" s="38">
        <v>54</v>
      </c>
      <c r="X24" s="38">
        <v>54</v>
      </c>
      <c r="Y24" s="38">
        <v>0</v>
      </c>
      <c r="Z24" s="37">
        <v>1</v>
      </c>
      <c r="AA24" s="38">
        <v>74</v>
      </c>
      <c r="AB24" s="38">
        <v>70</v>
      </c>
      <c r="AC24" s="38">
        <v>4</v>
      </c>
      <c r="AD24" s="37">
        <v>0.95</v>
      </c>
      <c r="AE24" s="38">
        <v>68</v>
      </c>
      <c r="AF24" s="38">
        <v>64</v>
      </c>
      <c r="AG24" s="38">
        <v>4</v>
      </c>
      <c r="AH24" s="37">
        <v>0.94</v>
      </c>
      <c r="AI24" s="38">
        <v>43</v>
      </c>
      <c r="AJ24" s="38">
        <v>41</v>
      </c>
      <c r="AK24" s="38">
        <v>2</v>
      </c>
      <c r="AL24" s="37">
        <v>0.95</v>
      </c>
      <c r="AM24" s="38">
        <v>56</v>
      </c>
      <c r="AN24" s="38">
        <v>55</v>
      </c>
      <c r="AO24" s="38">
        <v>1</v>
      </c>
      <c r="AP24" s="37">
        <v>0.98</v>
      </c>
      <c r="AQ24" s="38">
        <v>73</v>
      </c>
      <c r="AR24" s="38">
        <v>72</v>
      </c>
      <c r="AS24" s="38">
        <v>1</v>
      </c>
      <c r="AT24" s="37">
        <v>0.99</v>
      </c>
      <c r="AU24" s="38">
        <v>57</v>
      </c>
      <c r="AV24" s="38">
        <v>53</v>
      </c>
      <c r="AW24" s="38">
        <v>4</v>
      </c>
      <c r="AX24" s="37">
        <v>0.93</v>
      </c>
      <c r="AY24" s="38">
        <v>63</v>
      </c>
      <c r="AZ24" s="38">
        <v>61</v>
      </c>
      <c r="BA24" s="38">
        <v>2</v>
      </c>
      <c r="BB24" s="37">
        <v>0.97</v>
      </c>
      <c r="BC24" s="38">
        <v>55</v>
      </c>
      <c r="BD24" s="38">
        <v>53</v>
      </c>
      <c r="BE24" s="38">
        <v>2</v>
      </c>
      <c r="BF24" s="37">
        <v>0.96</v>
      </c>
      <c r="BG24" s="38">
        <v>2</v>
      </c>
      <c r="BH24" s="38">
        <v>2</v>
      </c>
      <c r="BI24" s="38">
        <v>0</v>
      </c>
      <c r="BJ24" s="37">
        <v>1</v>
      </c>
      <c r="BK24" s="38">
        <v>3</v>
      </c>
      <c r="BL24" s="38">
        <v>2</v>
      </c>
      <c r="BM24" s="38">
        <v>1</v>
      </c>
      <c r="BN24" s="37">
        <v>0.67</v>
      </c>
      <c r="BO24" s="38">
        <v>7</v>
      </c>
      <c r="BP24" s="38">
        <v>7</v>
      </c>
      <c r="BQ24" s="38">
        <v>0</v>
      </c>
      <c r="BR24" s="37">
        <v>1</v>
      </c>
      <c r="BS24" s="38">
        <v>11</v>
      </c>
      <c r="BT24" s="38">
        <v>10</v>
      </c>
      <c r="BU24" s="38">
        <v>1</v>
      </c>
      <c r="BV24" s="37">
        <v>0.91</v>
      </c>
      <c r="BW24" s="38">
        <v>13</v>
      </c>
      <c r="BX24" s="38">
        <v>12</v>
      </c>
      <c r="BY24" s="38">
        <v>1</v>
      </c>
      <c r="BZ24" s="37">
        <v>0.92</v>
      </c>
      <c r="CA24" s="38">
        <v>26</v>
      </c>
      <c r="CB24" s="38">
        <v>25</v>
      </c>
      <c r="CC24" s="38">
        <v>1</v>
      </c>
      <c r="CD24" s="37">
        <v>0.96</v>
      </c>
      <c r="CE24" s="36">
        <v>40</v>
      </c>
      <c r="CF24" s="38">
        <v>38</v>
      </c>
      <c r="CG24" s="38">
        <v>2</v>
      </c>
      <c r="CH24" s="37">
        <v>0.95</v>
      </c>
      <c r="CI24" s="36">
        <v>45</v>
      </c>
      <c r="CJ24" s="38">
        <v>43</v>
      </c>
      <c r="CK24" s="38">
        <v>2</v>
      </c>
      <c r="CL24" s="37">
        <v>0.96</v>
      </c>
      <c r="CM24" s="36">
        <v>71</v>
      </c>
      <c r="CN24" s="38">
        <v>65</v>
      </c>
      <c r="CO24" s="38">
        <v>6</v>
      </c>
      <c r="CP24" s="37">
        <v>0.92</v>
      </c>
      <c r="CQ24" s="36">
        <v>49</v>
      </c>
      <c r="CR24" s="38">
        <v>47</v>
      </c>
      <c r="CS24" s="38">
        <v>2</v>
      </c>
      <c r="CT24" s="37">
        <v>0.96</v>
      </c>
      <c r="CU24" s="48">
        <f t="shared" si="0"/>
        <v>56</v>
      </c>
      <c r="CV24" s="48">
        <v>55</v>
      </c>
      <c r="CW24" s="48">
        <v>1</v>
      </c>
      <c r="CX24" s="43">
        <f t="shared" si="1"/>
        <v>0.9821428571428571</v>
      </c>
      <c r="CY24" s="48">
        <f t="shared" si="2"/>
        <v>60</v>
      </c>
      <c r="CZ24" s="48">
        <v>56</v>
      </c>
      <c r="DA24" s="48">
        <v>4</v>
      </c>
      <c r="DB24" s="43">
        <f t="shared" si="3"/>
        <v>0.93333333333333335</v>
      </c>
      <c r="DC24" s="48">
        <f t="shared" si="4"/>
        <v>64</v>
      </c>
      <c r="DD24" s="48">
        <v>62</v>
      </c>
      <c r="DE24" s="48">
        <v>2</v>
      </c>
      <c r="DF24" s="43">
        <f t="shared" si="5"/>
        <v>0.96875</v>
      </c>
      <c r="DG24" s="48">
        <f t="shared" si="6"/>
        <v>66</v>
      </c>
      <c r="DH24" s="48">
        <v>59</v>
      </c>
      <c r="DI24" s="48">
        <v>7</v>
      </c>
      <c r="DJ24" s="43">
        <f t="shared" si="7"/>
        <v>0.89393939393939392</v>
      </c>
      <c r="DK24" s="48">
        <f t="shared" si="8"/>
        <v>86</v>
      </c>
      <c r="DL24" s="48">
        <v>80</v>
      </c>
      <c r="DM24" s="48">
        <v>6</v>
      </c>
      <c r="DN24" s="43">
        <f t="shared" si="9"/>
        <v>0.93023255813953487</v>
      </c>
      <c r="DO24" s="48">
        <f t="shared" si="10"/>
        <v>92</v>
      </c>
      <c r="DP24" s="48">
        <v>88</v>
      </c>
      <c r="DQ24" s="48">
        <v>4</v>
      </c>
      <c r="DR24" s="43">
        <f t="shared" si="11"/>
        <v>0.95652173913043481</v>
      </c>
      <c r="DS24" s="48">
        <f t="shared" si="12"/>
        <v>81</v>
      </c>
      <c r="DT24" s="48">
        <v>75</v>
      </c>
      <c r="DU24" s="48">
        <v>6</v>
      </c>
      <c r="DV24" s="43">
        <f t="shared" si="18"/>
        <v>0.92592592592592593</v>
      </c>
      <c r="DW24" s="48">
        <f t="shared" si="19"/>
        <v>67</v>
      </c>
      <c r="DX24" s="48">
        <v>64</v>
      </c>
      <c r="DY24" s="48">
        <v>3</v>
      </c>
      <c r="DZ24" s="43">
        <f t="shared" si="13"/>
        <v>0.95522388059701491</v>
      </c>
      <c r="EA24" s="44">
        <f t="shared" si="20"/>
        <v>1421</v>
      </c>
      <c r="EB24" s="44">
        <f t="shared" si="15"/>
        <v>1352</v>
      </c>
      <c r="EC24" s="44">
        <f t="shared" si="16"/>
        <v>69</v>
      </c>
      <c r="ED24" s="43">
        <f t="shared" si="17"/>
        <v>0.95144264602392681</v>
      </c>
      <c r="EI24" s="56"/>
    </row>
    <row r="25" spans="2:139" x14ac:dyDescent="0.2">
      <c r="B25" s="16" t="s">
        <v>20</v>
      </c>
      <c r="C25" s="38"/>
      <c r="D25" s="38"/>
      <c r="E25" s="38"/>
      <c r="F25" s="38"/>
      <c r="G25" s="38"/>
      <c r="H25" s="38"/>
      <c r="I25" s="38"/>
      <c r="J25" s="38"/>
      <c r="K25" s="38"/>
      <c r="L25" s="38"/>
      <c r="M25" s="38"/>
      <c r="N25" s="37"/>
      <c r="O25" s="38">
        <v>6</v>
      </c>
      <c r="P25" s="38">
        <v>6</v>
      </c>
      <c r="Q25" s="38">
        <v>0</v>
      </c>
      <c r="R25" s="37">
        <v>1</v>
      </c>
      <c r="S25" s="38">
        <v>33</v>
      </c>
      <c r="T25" s="38">
        <v>31</v>
      </c>
      <c r="U25" s="38">
        <v>2</v>
      </c>
      <c r="V25" s="37">
        <v>0.94</v>
      </c>
      <c r="W25" s="38">
        <v>54</v>
      </c>
      <c r="X25" s="38">
        <v>52</v>
      </c>
      <c r="Y25" s="38">
        <v>2</v>
      </c>
      <c r="Z25" s="37">
        <v>0.96</v>
      </c>
      <c r="AA25" s="38">
        <v>74</v>
      </c>
      <c r="AB25" s="38">
        <v>70</v>
      </c>
      <c r="AC25" s="38">
        <v>4</v>
      </c>
      <c r="AD25" s="37">
        <v>0.95</v>
      </c>
      <c r="AE25" s="38">
        <v>67</v>
      </c>
      <c r="AF25" s="38">
        <v>59</v>
      </c>
      <c r="AG25" s="38">
        <v>8</v>
      </c>
      <c r="AH25" s="37">
        <v>0.88</v>
      </c>
      <c r="AI25" s="38">
        <v>44</v>
      </c>
      <c r="AJ25" s="38">
        <v>42</v>
      </c>
      <c r="AK25" s="38">
        <v>2</v>
      </c>
      <c r="AL25" s="37">
        <v>0.95</v>
      </c>
      <c r="AM25" s="38">
        <v>56</v>
      </c>
      <c r="AN25" s="38">
        <v>53</v>
      </c>
      <c r="AO25" s="38">
        <v>3</v>
      </c>
      <c r="AP25" s="37">
        <v>0.95</v>
      </c>
      <c r="AQ25" s="38">
        <v>73</v>
      </c>
      <c r="AR25" s="38">
        <v>68</v>
      </c>
      <c r="AS25" s="38">
        <v>5</v>
      </c>
      <c r="AT25" s="37">
        <v>0.93</v>
      </c>
      <c r="AU25" s="38">
        <v>58</v>
      </c>
      <c r="AV25" s="38">
        <v>54</v>
      </c>
      <c r="AW25" s="38">
        <v>4</v>
      </c>
      <c r="AX25" s="37">
        <v>0.93</v>
      </c>
      <c r="AY25" s="38">
        <v>63</v>
      </c>
      <c r="AZ25" s="38">
        <v>61</v>
      </c>
      <c r="BA25" s="38">
        <v>2</v>
      </c>
      <c r="BB25" s="37">
        <v>0.97</v>
      </c>
      <c r="BC25" s="38">
        <v>56</v>
      </c>
      <c r="BD25" s="38">
        <v>49</v>
      </c>
      <c r="BE25" s="38">
        <v>7</v>
      </c>
      <c r="BF25" s="37">
        <v>0.88</v>
      </c>
      <c r="BG25" s="38">
        <v>2</v>
      </c>
      <c r="BH25" s="38">
        <v>2</v>
      </c>
      <c r="BI25" s="38">
        <v>0</v>
      </c>
      <c r="BJ25" s="37">
        <v>1</v>
      </c>
      <c r="BK25" s="38">
        <v>3</v>
      </c>
      <c r="BL25" s="38">
        <v>3</v>
      </c>
      <c r="BM25" s="38">
        <v>0</v>
      </c>
      <c r="BN25" s="37">
        <v>1</v>
      </c>
      <c r="BO25" s="38">
        <v>7</v>
      </c>
      <c r="BP25" s="38">
        <v>6</v>
      </c>
      <c r="BQ25" s="38">
        <v>1</v>
      </c>
      <c r="BR25" s="37">
        <v>0.86</v>
      </c>
      <c r="BS25" s="38">
        <v>11</v>
      </c>
      <c r="BT25" s="38">
        <v>10</v>
      </c>
      <c r="BU25" s="38">
        <v>1</v>
      </c>
      <c r="BV25" s="37">
        <v>0.91</v>
      </c>
      <c r="BW25" s="38">
        <v>13</v>
      </c>
      <c r="BX25" s="38">
        <v>12</v>
      </c>
      <c r="BY25" s="38">
        <v>1</v>
      </c>
      <c r="BZ25" s="37">
        <v>0.92</v>
      </c>
      <c r="CA25" s="38">
        <v>26</v>
      </c>
      <c r="CB25" s="38">
        <v>23</v>
      </c>
      <c r="CC25" s="38">
        <v>3</v>
      </c>
      <c r="CD25" s="37">
        <v>0.88</v>
      </c>
      <c r="CE25" s="36">
        <v>40</v>
      </c>
      <c r="CF25" s="38">
        <v>33</v>
      </c>
      <c r="CG25" s="38">
        <v>7</v>
      </c>
      <c r="CH25" s="37">
        <v>0.83</v>
      </c>
      <c r="CI25" s="36">
        <v>44</v>
      </c>
      <c r="CJ25" s="38">
        <v>40</v>
      </c>
      <c r="CK25" s="38">
        <v>4</v>
      </c>
      <c r="CL25" s="37">
        <v>0.91</v>
      </c>
      <c r="CM25" s="36">
        <v>71</v>
      </c>
      <c r="CN25" s="38">
        <v>65</v>
      </c>
      <c r="CO25" s="38">
        <v>6</v>
      </c>
      <c r="CP25" s="37">
        <v>0.92</v>
      </c>
      <c r="CQ25" s="36">
        <v>49</v>
      </c>
      <c r="CR25" s="38">
        <v>47</v>
      </c>
      <c r="CS25" s="38">
        <v>2</v>
      </c>
      <c r="CT25" s="37">
        <v>0.96</v>
      </c>
      <c r="CU25" s="48">
        <f t="shared" si="0"/>
        <v>56</v>
      </c>
      <c r="CV25" s="48">
        <v>53</v>
      </c>
      <c r="CW25" s="48">
        <v>3</v>
      </c>
      <c r="CX25" s="43">
        <f t="shared" si="1"/>
        <v>0.9464285714285714</v>
      </c>
      <c r="CY25" s="48">
        <f t="shared" si="2"/>
        <v>60</v>
      </c>
      <c r="CZ25" s="48">
        <v>52</v>
      </c>
      <c r="DA25" s="48">
        <v>8</v>
      </c>
      <c r="DB25" s="43">
        <f t="shared" si="3"/>
        <v>0.8666666666666667</v>
      </c>
      <c r="DC25" s="48">
        <f t="shared" si="4"/>
        <v>64</v>
      </c>
      <c r="DD25" s="48">
        <v>61</v>
      </c>
      <c r="DE25" s="48">
        <v>3</v>
      </c>
      <c r="DF25" s="43">
        <f t="shared" si="5"/>
        <v>0.953125</v>
      </c>
      <c r="DG25" s="48">
        <f t="shared" si="6"/>
        <v>66</v>
      </c>
      <c r="DH25" s="48">
        <v>54</v>
      </c>
      <c r="DI25" s="48">
        <v>12</v>
      </c>
      <c r="DJ25" s="43">
        <f t="shared" si="7"/>
        <v>0.81818181818181823</v>
      </c>
      <c r="DK25" s="48">
        <f t="shared" si="8"/>
        <v>86</v>
      </c>
      <c r="DL25" s="48">
        <v>77</v>
      </c>
      <c r="DM25" s="48">
        <v>9</v>
      </c>
      <c r="DN25" s="43">
        <f t="shared" si="9"/>
        <v>0.89534883720930236</v>
      </c>
      <c r="DO25" s="48">
        <f t="shared" si="10"/>
        <v>92</v>
      </c>
      <c r="DP25" s="48">
        <v>83</v>
      </c>
      <c r="DQ25" s="48">
        <v>9</v>
      </c>
      <c r="DR25" s="43">
        <f t="shared" si="11"/>
        <v>0.90217391304347827</v>
      </c>
      <c r="DS25" s="48">
        <f t="shared" si="12"/>
        <v>81</v>
      </c>
      <c r="DT25" s="48">
        <v>68</v>
      </c>
      <c r="DU25" s="48">
        <v>13</v>
      </c>
      <c r="DV25" s="43">
        <f t="shared" si="18"/>
        <v>0.83950617283950613</v>
      </c>
      <c r="DW25" s="48">
        <f t="shared" si="19"/>
        <v>67</v>
      </c>
      <c r="DX25" s="48">
        <v>59</v>
      </c>
      <c r="DY25" s="48">
        <v>8</v>
      </c>
      <c r="DZ25" s="43">
        <f t="shared" si="13"/>
        <v>0.88059701492537312</v>
      </c>
      <c r="EA25" s="44">
        <f t="shared" si="20"/>
        <v>1422</v>
      </c>
      <c r="EB25" s="44">
        <f t="shared" si="15"/>
        <v>1293</v>
      </c>
      <c r="EC25" s="44">
        <f t="shared" si="16"/>
        <v>129</v>
      </c>
      <c r="ED25" s="43">
        <f t="shared" si="17"/>
        <v>0.90928270042194093</v>
      </c>
      <c r="EI25" s="56"/>
    </row>
    <row r="26" spans="2:139" ht="15" x14ac:dyDescent="0.25">
      <c r="CE26" s="31"/>
      <c r="CF26" s="31"/>
      <c r="CG26" s="31"/>
      <c r="CH26" s="32"/>
      <c r="CI26" s="32"/>
      <c r="CJ26" s="32"/>
      <c r="CK26" s="32"/>
      <c r="CL26" s="32"/>
      <c r="CM26" s="32"/>
      <c r="CN26" s="32"/>
      <c r="CO26" s="32"/>
      <c r="CP26" s="32"/>
      <c r="CQ26" s="32"/>
      <c r="CR26" s="32"/>
      <c r="CS26" s="32"/>
      <c r="CT26" s="32"/>
      <c r="CU26" s="45"/>
      <c r="CV26" s="45"/>
      <c r="CW26" s="45"/>
      <c r="CX26" s="46"/>
      <c r="CY26" s="45"/>
      <c r="CZ26" s="45"/>
      <c r="DA26" s="45"/>
      <c r="DB26" s="46"/>
      <c r="DC26" s="45"/>
      <c r="DD26" s="45"/>
      <c r="DE26" s="45"/>
      <c r="DF26" s="46"/>
      <c r="DG26" s="46"/>
      <c r="DH26" s="46"/>
      <c r="DI26" s="46"/>
      <c r="DJ26" s="46"/>
      <c r="DK26" s="48"/>
      <c r="DL26" s="48"/>
      <c r="DM26" s="48"/>
      <c r="DN26" s="46"/>
      <c r="DO26" s="46"/>
      <c r="DP26" s="46"/>
      <c r="DQ26" s="46"/>
      <c r="DR26" s="46"/>
      <c r="DS26" s="46"/>
      <c r="DT26" s="46"/>
      <c r="DU26" s="46"/>
      <c r="DV26" s="46"/>
      <c r="DW26" s="46"/>
      <c r="DX26" s="60"/>
      <c r="DY26" s="60"/>
      <c r="DZ26" s="46"/>
      <c r="EB26" s="44"/>
      <c r="EI26" s="56"/>
    </row>
    <row r="27" spans="2:139" ht="15" x14ac:dyDescent="0.25">
      <c r="CE27" s="31"/>
      <c r="CF27" s="31"/>
      <c r="CG27" s="31"/>
      <c r="CH27" s="32"/>
      <c r="CI27" s="32"/>
      <c r="CJ27" s="32"/>
      <c r="CK27" s="32"/>
      <c r="CL27" s="32"/>
      <c r="CM27" s="32"/>
      <c r="CN27" s="32"/>
      <c r="CO27" s="32"/>
      <c r="CP27" s="32"/>
      <c r="CQ27" s="32"/>
      <c r="CR27" s="32"/>
      <c r="CS27" s="32"/>
      <c r="CT27" s="32"/>
      <c r="CU27" s="45"/>
      <c r="CV27" s="45"/>
      <c r="CW27" s="45"/>
      <c r="CX27" s="46"/>
      <c r="CY27" s="45"/>
      <c r="CZ27" s="45"/>
      <c r="DA27" s="45"/>
      <c r="DB27" s="46"/>
      <c r="DC27" s="45"/>
      <c r="DD27" s="45"/>
      <c r="DE27" s="45"/>
      <c r="DF27" s="46"/>
      <c r="DG27" s="46"/>
      <c r="DH27" s="46"/>
      <c r="DI27" s="46"/>
      <c r="DJ27" s="46"/>
      <c r="DK27" s="48"/>
      <c r="DL27" s="48"/>
      <c r="DM27" s="48"/>
      <c r="DN27" s="46"/>
      <c r="DO27" s="46"/>
      <c r="DP27" s="46"/>
      <c r="DQ27" s="46"/>
      <c r="DR27" s="46"/>
      <c r="DS27" s="46"/>
      <c r="DT27" s="46"/>
      <c r="DU27" s="46"/>
      <c r="DV27" s="46"/>
      <c r="DW27" s="46"/>
      <c r="DX27" s="60"/>
      <c r="DY27" s="60"/>
      <c r="DZ27" s="46"/>
      <c r="EB27" s="44"/>
      <c r="ED27" s="40"/>
      <c r="EI27" s="56"/>
    </row>
    <row r="28" spans="2:139" ht="15" x14ac:dyDescent="0.25">
      <c r="CE28" s="31"/>
      <c r="CF28" s="31"/>
      <c r="CG28" s="31"/>
      <c r="CH28" s="32"/>
      <c r="CI28" s="32"/>
      <c r="CJ28" s="32"/>
      <c r="CK28" s="32"/>
      <c r="CL28" s="32"/>
      <c r="CM28" s="32"/>
      <c r="CN28" s="32"/>
      <c r="CO28" s="32"/>
      <c r="CP28" s="32"/>
      <c r="CQ28" s="32"/>
      <c r="CR28" s="32"/>
      <c r="CS28" s="32"/>
      <c r="CT28" s="32"/>
      <c r="CU28" s="45"/>
      <c r="CV28" s="45"/>
      <c r="CW28" s="45"/>
      <c r="CX28" s="46"/>
      <c r="CY28" s="45"/>
      <c r="CZ28" s="45"/>
      <c r="DA28" s="45"/>
      <c r="DB28" s="46"/>
      <c r="DC28" s="45"/>
      <c r="DD28" s="45"/>
      <c r="DE28" s="45"/>
      <c r="DF28" s="46"/>
      <c r="DG28" s="46"/>
      <c r="DH28" s="46"/>
      <c r="DI28" s="46"/>
      <c r="DJ28" s="46"/>
      <c r="DK28" s="48"/>
      <c r="DL28" s="48"/>
      <c r="DM28" s="48"/>
      <c r="DN28" s="46"/>
      <c r="DO28" s="46"/>
      <c r="DP28" s="46"/>
      <c r="DQ28" s="46"/>
      <c r="DR28" s="46"/>
      <c r="DS28" s="46"/>
      <c r="DT28" s="46"/>
      <c r="DU28" s="46"/>
      <c r="DV28" s="46"/>
      <c r="DW28" s="46"/>
      <c r="DX28" s="60"/>
      <c r="DY28" s="60"/>
      <c r="DZ28" s="46"/>
      <c r="ED28" s="40"/>
      <c r="EI28" s="56"/>
    </row>
    <row r="29" spans="2:139" ht="15" x14ac:dyDescent="0.25">
      <c r="CE29" s="31"/>
      <c r="CF29" s="31"/>
      <c r="CG29" s="31"/>
      <c r="CH29" s="32"/>
      <c r="CI29" s="32"/>
      <c r="CJ29" s="32"/>
      <c r="CK29" s="32"/>
      <c r="CL29" s="32"/>
      <c r="CM29" s="32"/>
      <c r="CN29" s="32"/>
      <c r="CO29" s="32"/>
      <c r="CP29" s="32"/>
      <c r="CQ29" s="32"/>
      <c r="CR29" s="32"/>
      <c r="CS29" s="32"/>
      <c r="CT29" s="32"/>
      <c r="CU29" s="45"/>
      <c r="CV29" s="45"/>
      <c r="CW29" s="45"/>
      <c r="CX29" s="46"/>
      <c r="CY29" s="45"/>
      <c r="CZ29" s="45"/>
      <c r="DA29" s="45"/>
      <c r="DB29" s="46"/>
      <c r="DC29" s="45"/>
      <c r="DD29" s="45"/>
      <c r="DE29" s="45"/>
      <c r="DF29" s="46"/>
      <c r="DG29" s="46"/>
      <c r="DH29" s="46"/>
      <c r="DI29" s="46"/>
      <c r="DJ29" s="46"/>
      <c r="DK29" s="48"/>
      <c r="DL29" s="48"/>
      <c r="DM29" s="48"/>
      <c r="DN29" s="46"/>
      <c r="DO29" s="46"/>
      <c r="DP29" s="46"/>
      <c r="DQ29" s="46"/>
      <c r="DR29" s="46"/>
      <c r="DS29" s="46"/>
      <c r="DT29" s="46"/>
      <c r="DU29" s="46"/>
      <c r="DV29" s="46"/>
      <c r="DW29" s="46"/>
      <c r="DX29" s="60"/>
      <c r="DY29" s="60"/>
      <c r="DZ29" s="46"/>
      <c r="EI29" s="56"/>
    </row>
    <row r="30" spans="2:139" ht="15" x14ac:dyDescent="0.25">
      <c r="CE30" s="31"/>
      <c r="CF30" s="31"/>
      <c r="CG30" s="31"/>
      <c r="CH30" s="32"/>
      <c r="CI30" s="32"/>
      <c r="CJ30" s="32"/>
      <c r="CK30" s="32"/>
      <c r="CL30" s="32"/>
      <c r="CM30" s="32"/>
      <c r="CN30" s="32"/>
      <c r="CO30" s="32"/>
      <c r="CP30" s="32"/>
      <c r="CQ30" s="32"/>
      <c r="CR30" s="32"/>
      <c r="CS30" s="32"/>
      <c r="CT30" s="32"/>
      <c r="CU30" s="45"/>
      <c r="CV30" s="45"/>
      <c r="CW30" s="45"/>
      <c r="CX30" s="46"/>
      <c r="CY30" s="45"/>
      <c r="CZ30" s="45"/>
      <c r="DA30" s="45"/>
      <c r="DB30" s="46"/>
      <c r="DC30" s="45"/>
      <c r="DD30" s="45"/>
      <c r="DE30" s="45"/>
      <c r="DF30" s="46"/>
      <c r="DG30" s="46"/>
      <c r="DH30" s="46"/>
      <c r="DI30" s="46"/>
      <c r="DJ30" s="46"/>
      <c r="DK30" s="48"/>
      <c r="DL30" s="48"/>
      <c r="DM30" s="48"/>
      <c r="DN30" s="46"/>
      <c r="DO30" s="46"/>
      <c r="DP30" s="46"/>
      <c r="DQ30" s="46"/>
      <c r="DR30" s="46"/>
      <c r="DS30" s="46"/>
      <c r="DT30" s="46"/>
      <c r="DU30" s="46"/>
      <c r="DV30" s="46"/>
      <c r="DW30" s="46"/>
      <c r="DX30" s="60"/>
      <c r="DY30" s="60"/>
      <c r="DZ30" s="46"/>
      <c r="EI30" s="56"/>
    </row>
    <row r="31" spans="2:139" ht="15" x14ac:dyDescent="0.25">
      <c r="CE31" s="31"/>
      <c r="CF31" s="31"/>
      <c r="CG31" s="31"/>
      <c r="CH31" s="32"/>
      <c r="CI31" s="32"/>
      <c r="CJ31" s="32"/>
      <c r="CK31" s="32"/>
      <c r="CL31" s="32"/>
      <c r="CM31" s="32"/>
      <c r="CN31" s="32"/>
      <c r="CO31" s="32"/>
      <c r="CP31" s="32"/>
      <c r="CQ31" s="32"/>
      <c r="CR31" s="32"/>
      <c r="CS31" s="32"/>
      <c r="CT31" s="32"/>
      <c r="CU31" s="45"/>
      <c r="CV31" s="45"/>
      <c r="CW31" s="45"/>
      <c r="CX31" s="46"/>
      <c r="CY31" s="45"/>
      <c r="CZ31" s="45"/>
      <c r="DA31" s="45"/>
      <c r="DB31" s="46"/>
      <c r="DC31" s="45"/>
      <c r="DD31" s="45"/>
      <c r="DE31" s="45"/>
      <c r="DF31" s="46"/>
      <c r="DG31" s="46"/>
      <c r="DH31" s="46"/>
      <c r="DI31" s="46"/>
      <c r="DJ31" s="46"/>
      <c r="DK31" s="48"/>
      <c r="DL31" s="46"/>
      <c r="DM31" s="48"/>
      <c r="DN31" s="46"/>
      <c r="DO31" s="46"/>
      <c r="DP31" s="46"/>
      <c r="DQ31" s="46"/>
      <c r="DR31" s="46"/>
      <c r="DS31" s="46"/>
      <c r="DT31" s="46"/>
      <c r="DU31" s="46"/>
      <c r="DV31" s="46"/>
      <c r="DW31" s="46"/>
      <c r="DX31" s="60"/>
      <c r="DY31" s="60"/>
      <c r="DZ31" s="46"/>
      <c r="EI31" s="56"/>
    </row>
    <row r="32" spans="2:139" ht="15" x14ac:dyDescent="0.25">
      <c r="CE32" s="31"/>
      <c r="CF32" s="31"/>
      <c r="CG32" s="31"/>
      <c r="CH32" s="32"/>
      <c r="CI32" s="32"/>
      <c r="CJ32" s="32"/>
      <c r="CK32" s="32"/>
      <c r="CL32" s="32"/>
      <c r="CM32" s="32"/>
      <c r="CN32" s="32"/>
      <c r="CO32" s="32"/>
      <c r="CP32" s="32"/>
      <c r="CQ32" s="32"/>
      <c r="CR32" s="32"/>
      <c r="CS32" s="32"/>
      <c r="CT32" s="32"/>
      <c r="CU32" s="45"/>
      <c r="CV32" s="45"/>
      <c r="CW32" s="45"/>
      <c r="CX32" s="46"/>
      <c r="CY32" s="45"/>
      <c r="CZ32" s="45"/>
      <c r="DA32" s="45"/>
      <c r="DB32" s="46"/>
      <c r="DC32" s="45"/>
      <c r="DD32" s="45"/>
      <c r="DE32" s="45"/>
      <c r="DF32" s="46"/>
      <c r="DG32" s="46"/>
      <c r="DH32" s="46"/>
      <c r="DI32" s="46"/>
      <c r="DJ32" s="46"/>
      <c r="DK32" s="48"/>
      <c r="DL32" s="46"/>
      <c r="DM32" s="48"/>
      <c r="DN32" s="46"/>
      <c r="DO32" s="46"/>
      <c r="DP32" s="46"/>
      <c r="DQ32" s="46"/>
      <c r="DR32" s="46"/>
      <c r="DS32" s="46"/>
      <c r="DT32" s="46"/>
      <c r="DU32" s="46"/>
      <c r="DV32" s="46"/>
      <c r="DW32" s="46"/>
      <c r="DX32" s="60"/>
      <c r="DY32" s="60"/>
      <c r="DZ32" s="46"/>
      <c r="EI32" s="56"/>
    </row>
    <row r="33" spans="83:139" ht="15" x14ac:dyDescent="0.25">
      <c r="CE33" s="31"/>
      <c r="CF33" s="31"/>
      <c r="CG33" s="31"/>
      <c r="CH33" s="32"/>
      <c r="CI33" s="32"/>
      <c r="CJ33" s="32"/>
      <c r="CK33" s="32"/>
      <c r="CL33" s="32"/>
      <c r="CM33" s="32"/>
      <c r="CN33" s="32"/>
      <c r="CO33" s="32"/>
      <c r="CP33" s="32"/>
      <c r="CQ33" s="32"/>
      <c r="CR33" s="32"/>
      <c r="CS33" s="32"/>
      <c r="CT33" s="32"/>
      <c r="CU33" s="45"/>
      <c r="CV33" s="45"/>
      <c r="CW33" s="45"/>
      <c r="CX33" s="46"/>
      <c r="CY33" s="45"/>
      <c r="CZ33" s="45"/>
      <c r="DA33" s="45"/>
      <c r="DB33" s="46"/>
      <c r="DC33" s="45"/>
      <c r="DD33" s="45"/>
      <c r="DE33" s="45"/>
      <c r="DF33" s="46"/>
      <c r="DG33" s="46"/>
      <c r="DH33" s="46"/>
      <c r="DI33" s="46"/>
      <c r="DJ33" s="46"/>
      <c r="DK33" s="48"/>
      <c r="DL33" s="46"/>
      <c r="DM33" s="48"/>
      <c r="DN33" s="46"/>
      <c r="DO33" s="46"/>
      <c r="DP33" s="46"/>
      <c r="DQ33" s="46"/>
      <c r="DR33" s="46"/>
      <c r="DS33" s="46"/>
      <c r="DT33" s="46"/>
      <c r="DU33" s="46"/>
      <c r="DV33" s="46"/>
      <c r="DW33" s="46"/>
      <c r="DX33" s="60"/>
      <c r="DY33" s="60"/>
      <c r="DZ33" s="46"/>
      <c r="EI33" s="56"/>
    </row>
    <row r="34" spans="83:139" ht="15" x14ac:dyDescent="0.25">
      <c r="CE34" s="31"/>
      <c r="CF34" s="31"/>
      <c r="CG34" s="31"/>
      <c r="CH34" s="32"/>
      <c r="CI34" s="32"/>
      <c r="CJ34" s="32"/>
      <c r="CK34" s="32"/>
      <c r="CL34" s="32"/>
      <c r="CM34" s="32"/>
      <c r="CN34" s="32"/>
      <c r="CO34" s="32"/>
      <c r="CP34" s="32"/>
      <c r="CQ34" s="32"/>
      <c r="CR34" s="32"/>
      <c r="CS34" s="32"/>
      <c r="CT34" s="32"/>
      <c r="CU34" s="45"/>
      <c r="CV34" s="45"/>
      <c r="CW34" s="45"/>
      <c r="CX34" s="46"/>
      <c r="CY34" s="45"/>
      <c r="CZ34" s="45"/>
      <c r="DA34" s="45"/>
      <c r="DB34" s="46"/>
      <c r="DC34" s="45"/>
      <c r="DD34" s="45"/>
      <c r="DE34" s="45"/>
      <c r="DF34" s="46"/>
      <c r="DG34" s="46"/>
      <c r="DH34" s="46"/>
      <c r="DI34" s="46"/>
      <c r="DJ34" s="46"/>
      <c r="DK34" s="48"/>
      <c r="DL34" s="46"/>
      <c r="DM34" s="48"/>
      <c r="DN34" s="46"/>
      <c r="DO34" s="46"/>
      <c r="DP34" s="46"/>
      <c r="DQ34" s="46"/>
      <c r="DR34" s="46"/>
      <c r="DS34" s="46"/>
      <c r="DT34" s="46"/>
      <c r="DU34" s="46"/>
      <c r="DV34" s="46"/>
      <c r="DW34" s="46"/>
      <c r="DX34" s="60"/>
      <c r="DY34" s="60"/>
      <c r="DZ34" s="46"/>
      <c r="EI34" s="56"/>
    </row>
    <row r="35" spans="83:139" ht="15" x14ac:dyDescent="0.25">
      <c r="CE35" s="31"/>
      <c r="CF35" s="31"/>
      <c r="CG35" s="31"/>
      <c r="CH35" s="32"/>
      <c r="CI35" s="32"/>
      <c r="CJ35" s="32"/>
      <c r="CK35" s="32"/>
      <c r="CL35" s="32"/>
      <c r="CM35" s="32"/>
      <c r="CN35" s="32"/>
      <c r="CO35" s="32"/>
      <c r="CP35" s="32"/>
      <c r="CQ35" s="32"/>
      <c r="CR35" s="32"/>
      <c r="CS35" s="32"/>
      <c r="CT35" s="32"/>
      <c r="CU35" s="45"/>
      <c r="CV35" s="45"/>
      <c r="CW35" s="45"/>
      <c r="CX35" s="46"/>
      <c r="CY35" s="45"/>
      <c r="CZ35" s="45"/>
      <c r="DA35" s="45"/>
      <c r="DB35" s="46"/>
      <c r="DC35" s="45"/>
      <c r="DD35" s="45"/>
      <c r="DE35" s="45"/>
      <c r="DF35" s="46"/>
      <c r="DG35" s="46"/>
      <c r="DH35" s="46"/>
      <c r="DI35" s="46"/>
      <c r="DJ35" s="46"/>
      <c r="DK35" s="48"/>
      <c r="DL35" s="46"/>
      <c r="DM35" s="48"/>
      <c r="DN35" s="46"/>
      <c r="DO35" s="46"/>
      <c r="DP35" s="46"/>
      <c r="DQ35" s="46"/>
      <c r="DR35" s="46"/>
      <c r="DS35" s="46"/>
      <c r="DT35" s="46"/>
      <c r="DU35" s="46"/>
      <c r="DV35" s="46"/>
      <c r="DW35" s="46"/>
      <c r="DX35" s="60"/>
      <c r="DY35" s="60"/>
      <c r="DZ35" s="46"/>
      <c r="EI35" s="56"/>
    </row>
    <row r="36" spans="83:139" ht="15" x14ac:dyDescent="0.25">
      <c r="CE36" s="31"/>
      <c r="CF36" s="31"/>
      <c r="CG36" s="31"/>
      <c r="CH36" s="32"/>
      <c r="CI36" s="32"/>
      <c r="CJ36" s="32"/>
      <c r="CK36" s="32"/>
      <c r="CL36" s="32"/>
      <c r="CM36" s="32"/>
      <c r="CN36" s="32"/>
      <c r="CO36" s="32"/>
      <c r="CP36" s="32"/>
      <c r="CQ36" s="32"/>
      <c r="CR36" s="32"/>
      <c r="CS36" s="32"/>
      <c r="CT36" s="32"/>
      <c r="CU36" s="45"/>
      <c r="CV36" s="45"/>
      <c r="CW36" s="45"/>
      <c r="CX36" s="46"/>
      <c r="CY36" s="45"/>
      <c r="CZ36" s="45"/>
      <c r="DA36" s="45"/>
      <c r="DB36" s="46"/>
      <c r="DC36" s="45"/>
      <c r="DD36" s="45"/>
      <c r="DE36" s="45"/>
      <c r="DF36" s="46"/>
      <c r="DG36" s="46"/>
      <c r="DH36" s="46"/>
      <c r="DI36" s="46"/>
      <c r="DJ36" s="46"/>
      <c r="DK36" s="48"/>
      <c r="DL36" s="46"/>
      <c r="DM36" s="48"/>
      <c r="DN36" s="46"/>
      <c r="DO36" s="46"/>
      <c r="DP36" s="46"/>
      <c r="DQ36" s="46"/>
      <c r="DR36" s="46"/>
      <c r="DS36" s="46"/>
      <c r="DT36" s="46"/>
      <c r="DU36" s="46"/>
      <c r="DV36" s="46"/>
      <c r="DW36" s="46"/>
      <c r="DX36" s="60"/>
      <c r="DY36" s="60"/>
      <c r="DZ36" s="46"/>
      <c r="EI36" s="56"/>
    </row>
    <row r="37" spans="83:139" ht="15" x14ac:dyDescent="0.25">
      <c r="CE37" s="31"/>
      <c r="CF37" s="31"/>
      <c r="CG37" s="31"/>
      <c r="CH37" s="32"/>
      <c r="CI37" s="32"/>
      <c r="CJ37" s="32"/>
      <c r="CK37" s="32"/>
      <c r="CL37" s="32"/>
      <c r="CM37" s="32"/>
      <c r="CN37" s="32"/>
      <c r="CO37" s="32"/>
      <c r="CP37" s="32"/>
      <c r="CQ37" s="32"/>
      <c r="CR37" s="32"/>
      <c r="CS37" s="32"/>
      <c r="CT37" s="32"/>
      <c r="CU37" s="45"/>
      <c r="CV37" s="45"/>
      <c r="CW37" s="45"/>
      <c r="CX37" s="46"/>
      <c r="CY37" s="45"/>
      <c r="CZ37" s="45"/>
      <c r="DA37" s="45"/>
      <c r="DB37" s="46"/>
      <c r="DC37" s="45"/>
      <c r="DD37" s="45"/>
      <c r="DE37" s="45"/>
      <c r="DF37" s="46"/>
      <c r="DG37" s="46"/>
      <c r="DH37" s="46"/>
      <c r="DI37" s="46"/>
      <c r="DJ37" s="46"/>
      <c r="DK37" s="48"/>
      <c r="DL37" s="46"/>
      <c r="DM37" s="48"/>
      <c r="DN37" s="46"/>
      <c r="DO37" s="46"/>
      <c r="DP37" s="46"/>
      <c r="DQ37" s="46"/>
      <c r="DR37" s="46"/>
      <c r="DS37" s="46"/>
      <c r="DT37" s="46"/>
      <c r="DU37" s="46"/>
      <c r="DV37" s="46"/>
      <c r="DW37" s="46"/>
      <c r="DX37" s="60"/>
      <c r="DY37" s="60"/>
      <c r="DZ37" s="46"/>
      <c r="EI37" s="56"/>
    </row>
    <row r="38" spans="83:139" ht="15" x14ac:dyDescent="0.25">
      <c r="CE38" s="31"/>
      <c r="CF38" s="31"/>
      <c r="CG38" s="31"/>
      <c r="CH38" s="32"/>
      <c r="CI38" s="32"/>
      <c r="CJ38" s="32"/>
      <c r="CK38" s="32"/>
      <c r="CL38" s="32"/>
      <c r="CM38" s="32"/>
      <c r="CN38" s="32"/>
      <c r="CO38" s="32"/>
      <c r="CP38" s="32"/>
      <c r="CQ38" s="32"/>
      <c r="CR38" s="32"/>
      <c r="CS38" s="32"/>
      <c r="CT38" s="32"/>
      <c r="CU38" s="45"/>
      <c r="CV38" s="45"/>
      <c r="CW38" s="45"/>
      <c r="CX38" s="46"/>
      <c r="CY38" s="45"/>
      <c r="CZ38" s="45"/>
      <c r="DA38" s="45"/>
      <c r="DB38" s="46"/>
      <c r="DC38" s="45"/>
      <c r="DD38" s="45"/>
      <c r="DE38" s="45"/>
      <c r="DF38" s="46"/>
      <c r="DG38" s="46"/>
      <c r="DH38" s="46"/>
      <c r="DI38" s="46"/>
      <c r="DJ38" s="46"/>
      <c r="DK38" s="48"/>
      <c r="DL38" s="46"/>
      <c r="DM38" s="48"/>
      <c r="DN38" s="46"/>
      <c r="DO38" s="46"/>
      <c r="DP38" s="46"/>
      <c r="DQ38" s="46"/>
      <c r="DR38" s="46"/>
      <c r="DS38" s="46"/>
      <c r="DT38" s="46"/>
      <c r="DU38" s="46"/>
      <c r="DV38" s="46"/>
      <c r="DW38" s="46"/>
      <c r="DX38" s="60"/>
      <c r="DY38" s="60"/>
      <c r="DZ38" s="46"/>
      <c r="EI38" s="56"/>
    </row>
    <row r="39" spans="83:139" ht="15" x14ac:dyDescent="0.25">
      <c r="CE39" s="31"/>
      <c r="CF39" s="31"/>
      <c r="CG39" s="31"/>
      <c r="CH39" s="32"/>
      <c r="CI39" s="32"/>
      <c r="CJ39" s="32"/>
      <c r="CK39" s="32"/>
      <c r="CL39" s="32"/>
      <c r="CM39" s="32"/>
      <c r="CN39" s="32"/>
      <c r="CO39" s="32"/>
      <c r="CP39" s="32"/>
      <c r="CQ39" s="32"/>
      <c r="CR39" s="32"/>
      <c r="CS39" s="32"/>
      <c r="CT39" s="32"/>
      <c r="CU39" s="45"/>
      <c r="CV39" s="45"/>
      <c r="CW39" s="45"/>
      <c r="CX39" s="46"/>
      <c r="CY39" s="45"/>
      <c r="CZ39" s="45"/>
      <c r="DA39" s="45"/>
      <c r="DB39" s="46"/>
      <c r="DC39" s="45"/>
      <c r="DD39" s="45"/>
      <c r="DE39" s="45"/>
      <c r="DF39" s="46"/>
      <c r="DG39" s="46"/>
      <c r="DH39" s="46"/>
      <c r="DI39" s="46"/>
      <c r="DJ39" s="46"/>
      <c r="DK39" s="48"/>
      <c r="DL39" s="46"/>
      <c r="DM39" s="48"/>
      <c r="DN39" s="46"/>
      <c r="DO39" s="46"/>
      <c r="DP39" s="46"/>
      <c r="DQ39" s="46"/>
      <c r="DR39" s="46"/>
      <c r="DS39" s="46"/>
      <c r="DT39" s="46"/>
      <c r="DU39" s="46"/>
      <c r="DV39" s="46"/>
      <c r="DW39" s="46"/>
      <c r="DX39" s="60"/>
      <c r="DY39" s="60"/>
      <c r="DZ39" s="46"/>
      <c r="EI39" s="56"/>
    </row>
    <row r="40" spans="83:139" ht="15" x14ac:dyDescent="0.25">
      <c r="CE40" s="31"/>
      <c r="CF40" s="31"/>
      <c r="CG40" s="31"/>
      <c r="CH40" s="32"/>
      <c r="CI40" s="32"/>
      <c r="CJ40" s="32"/>
      <c r="CK40" s="32"/>
      <c r="CL40" s="32"/>
      <c r="CM40" s="32"/>
      <c r="CN40" s="32"/>
      <c r="CO40" s="32"/>
      <c r="CP40" s="32"/>
      <c r="CQ40" s="32"/>
      <c r="CR40" s="32"/>
      <c r="CS40" s="32"/>
      <c r="CT40" s="32"/>
      <c r="CU40" s="45"/>
      <c r="CV40" s="45"/>
      <c r="CW40" s="45"/>
      <c r="CX40" s="46"/>
      <c r="CY40" s="45"/>
      <c r="CZ40" s="45"/>
      <c r="DA40" s="45"/>
      <c r="DB40" s="46"/>
      <c r="DC40" s="45"/>
      <c r="DD40" s="45"/>
      <c r="DE40" s="45"/>
      <c r="DF40" s="46"/>
      <c r="DG40" s="46"/>
      <c r="DH40" s="46"/>
      <c r="DI40" s="46"/>
      <c r="DJ40" s="46"/>
      <c r="DK40" s="48"/>
      <c r="DL40" s="46"/>
      <c r="DM40" s="48"/>
      <c r="DN40" s="46"/>
      <c r="DO40" s="46"/>
      <c r="DP40" s="46"/>
      <c r="DQ40" s="46"/>
      <c r="DR40" s="46"/>
      <c r="DS40" s="46"/>
      <c r="DT40" s="46"/>
      <c r="DU40" s="46"/>
      <c r="DV40" s="46"/>
      <c r="DW40" s="46"/>
      <c r="DX40" s="60"/>
      <c r="DY40" s="60"/>
      <c r="DZ40" s="46"/>
      <c r="EI40" s="56"/>
    </row>
    <row r="41" spans="83:139" ht="15" x14ac:dyDescent="0.25">
      <c r="CE41" s="31"/>
      <c r="CF41" s="31"/>
      <c r="CG41" s="31"/>
      <c r="CH41" s="32"/>
      <c r="CI41" s="32"/>
      <c r="CJ41" s="32"/>
      <c r="CK41" s="32"/>
      <c r="CL41" s="32"/>
      <c r="CM41" s="32"/>
      <c r="CN41" s="32"/>
      <c r="CO41" s="32"/>
      <c r="CP41" s="32"/>
      <c r="CQ41" s="32"/>
      <c r="CR41" s="32"/>
      <c r="CS41" s="32"/>
      <c r="CT41" s="32"/>
      <c r="CU41" s="46"/>
      <c r="CV41" s="46"/>
      <c r="CW41" s="46"/>
      <c r="CX41" s="46"/>
      <c r="CY41" s="46"/>
      <c r="CZ41" s="46"/>
      <c r="DA41" s="46"/>
      <c r="DB41" s="46"/>
      <c r="DC41" s="46"/>
      <c r="DD41" s="46"/>
      <c r="DE41" s="46"/>
      <c r="DF41" s="46"/>
      <c r="DG41" s="46"/>
      <c r="DH41" s="46"/>
      <c r="DI41" s="46"/>
      <c r="DJ41" s="46"/>
      <c r="DK41" s="48"/>
      <c r="DL41" s="46"/>
      <c r="DM41" s="48"/>
      <c r="DN41" s="46"/>
      <c r="DO41" s="46"/>
      <c r="DP41" s="46"/>
      <c r="DQ41" s="46"/>
      <c r="DR41" s="46"/>
      <c r="DS41" s="46"/>
      <c r="DT41" s="46"/>
      <c r="DU41" s="46"/>
      <c r="DV41" s="46"/>
      <c r="DW41" s="46"/>
      <c r="DX41" s="60"/>
      <c r="DY41" s="60"/>
      <c r="DZ41" s="46"/>
      <c r="EI41" s="56"/>
    </row>
    <row r="42" spans="83:139" ht="15" x14ac:dyDescent="0.25">
      <c r="CE42" s="31"/>
      <c r="CF42" s="31"/>
      <c r="CG42" s="31"/>
      <c r="CH42" s="33"/>
      <c r="CI42" s="33"/>
      <c r="CJ42" s="33"/>
      <c r="CK42" s="33"/>
      <c r="CL42" s="33"/>
      <c r="CM42" s="33"/>
      <c r="CN42" s="33"/>
      <c r="CO42" s="33"/>
      <c r="CP42" s="33"/>
      <c r="CQ42" s="33"/>
      <c r="CR42" s="33"/>
      <c r="CS42" s="33"/>
      <c r="CT42" s="33"/>
      <c r="CU42" s="47"/>
      <c r="CV42" s="47"/>
      <c r="CW42" s="47"/>
      <c r="CX42" s="47"/>
      <c r="CY42" s="47"/>
      <c r="CZ42" s="47"/>
      <c r="DA42" s="47"/>
      <c r="DB42" s="47"/>
      <c r="DC42" s="47"/>
      <c r="DD42" s="47"/>
      <c r="DE42" s="47"/>
      <c r="DF42" s="47"/>
      <c r="DG42" s="47"/>
      <c r="DH42" s="47"/>
      <c r="DI42" s="47"/>
      <c r="DJ42" s="47"/>
      <c r="DK42" s="48"/>
      <c r="DL42" s="47"/>
      <c r="DM42" s="47"/>
      <c r="DN42" s="47"/>
      <c r="DO42" s="47"/>
      <c r="DP42" s="47"/>
      <c r="DQ42" s="47"/>
      <c r="DR42" s="47"/>
      <c r="DS42" s="47"/>
      <c r="DT42" s="47"/>
      <c r="DU42" s="47"/>
      <c r="DV42" s="47"/>
      <c r="DW42" s="47"/>
      <c r="DX42" s="60"/>
      <c r="DY42" s="60"/>
      <c r="DZ42" s="47"/>
      <c r="EI42" s="56"/>
    </row>
    <row r="43" spans="83:139" ht="15" x14ac:dyDescent="0.25">
      <c r="CE43" s="31"/>
      <c r="CF43" s="31"/>
      <c r="CG43" s="31"/>
      <c r="CH43" s="33"/>
      <c r="CI43" s="33"/>
      <c r="CJ43" s="33"/>
      <c r="CK43" s="33"/>
      <c r="CL43" s="33"/>
      <c r="CM43" s="33"/>
      <c r="CN43" s="33"/>
      <c r="CO43" s="33"/>
      <c r="CP43" s="33"/>
      <c r="CQ43" s="33"/>
      <c r="CR43" s="33"/>
      <c r="CS43" s="33"/>
      <c r="CT43" s="33"/>
      <c r="CU43" s="47"/>
      <c r="CV43" s="47"/>
      <c r="CW43" s="47"/>
      <c r="CX43" s="47"/>
      <c r="CY43" s="47"/>
      <c r="CZ43" s="47"/>
      <c r="DA43" s="47"/>
      <c r="DB43" s="47"/>
      <c r="DC43" s="47"/>
      <c r="DD43" s="47"/>
      <c r="DE43" s="47"/>
      <c r="DF43" s="47"/>
      <c r="DG43" s="47"/>
      <c r="DH43" s="47"/>
      <c r="DI43" s="47"/>
      <c r="DJ43" s="47"/>
      <c r="DK43" s="48"/>
      <c r="DL43" s="47"/>
      <c r="DM43" s="47"/>
      <c r="DN43" s="47"/>
      <c r="DO43" s="47"/>
      <c r="DP43" s="47"/>
      <c r="DQ43" s="47"/>
      <c r="DR43" s="47"/>
      <c r="DS43" s="47"/>
      <c r="DT43" s="47"/>
      <c r="DU43" s="47"/>
      <c r="DV43" s="47"/>
      <c r="DW43" s="47"/>
      <c r="DX43" s="60"/>
      <c r="DY43" s="60"/>
      <c r="DZ43" s="47"/>
      <c r="EI43" s="56"/>
    </row>
    <row r="44" spans="83:139" ht="15" x14ac:dyDescent="0.25">
      <c r="CE44" s="31"/>
      <c r="CF44" s="31"/>
      <c r="CG44" s="31"/>
      <c r="CH44" s="32"/>
      <c r="CI44" s="32"/>
      <c r="CJ44" s="32"/>
      <c r="CK44" s="32"/>
      <c r="CL44" s="32"/>
      <c r="CM44" s="32"/>
      <c r="CN44" s="32"/>
      <c r="CO44" s="32"/>
      <c r="CP44" s="32"/>
      <c r="CQ44" s="32"/>
      <c r="CR44" s="32"/>
      <c r="CS44" s="32"/>
      <c r="CT44" s="32"/>
      <c r="CU44" s="46"/>
      <c r="CV44" s="46"/>
      <c r="CW44" s="46"/>
      <c r="CX44" s="46"/>
      <c r="CY44" s="46"/>
      <c r="CZ44" s="46"/>
      <c r="DA44" s="46"/>
      <c r="DB44" s="46"/>
      <c r="DC44" s="46"/>
      <c r="DD44" s="46"/>
      <c r="DE44" s="46"/>
      <c r="DF44" s="46"/>
      <c r="DG44" s="46"/>
      <c r="DH44" s="46"/>
      <c r="DI44" s="46"/>
      <c r="DJ44" s="46"/>
      <c r="DK44" s="51"/>
      <c r="DL44" s="46"/>
      <c r="DM44" s="46"/>
      <c r="DN44" s="46"/>
      <c r="DO44" s="46"/>
      <c r="DP44" s="46"/>
      <c r="DQ44" s="46"/>
      <c r="DR44" s="46"/>
      <c r="DS44" s="46"/>
      <c r="DT44" s="46"/>
      <c r="DU44" s="46"/>
      <c r="DV44" s="46"/>
      <c r="DW44" s="46"/>
      <c r="DX44" s="60"/>
      <c r="DY44" s="60"/>
      <c r="DZ44" s="46"/>
      <c r="EI44" s="56"/>
    </row>
    <row r="45" spans="83:139" x14ac:dyDescent="0.2">
      <c r="DK45" s="52"/>
    </row>
  </sheetData>
  <phoneticPr fontId="4" type="noConversion"/>
  <pageMargins left="0.7" right="0.7" top="0.75" bottom="0.75" header="0.3" footer="0.3"/>
  <pageSetup orientation="portrait"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6B7C1-5EB9-4D64-A802-979C34FE93BB}">
  <dimension ref="A1:AH7"/>
  <sheetViews>
    <sheetView workbookViewId="0"/>
  </sheetViews>
  <sheetFormatPr defaultRowHeight="12.75" x14ac:dyDescent="0.2"/>
  <cols>
    <col min="1" max="1" width="19.28515625" customWidth="1"/>
    <col min="2" max="2" width="68.140625" customWidth="1"/>
    <col min="3" max="3" width="7.28515625" bestFit="1" customWidth="1"/>
    <col min="4" max="4" width="9" bestFit="1" customWidth="1"/>
    <col min="5" max="5" width="12.42578125" bestFit="1" customWidth="1"/>
    <col min="6" max="6" width="10.7109375" style="53" bestFit="1" customWidth="1"/>
    <col min="7" max="7" width="7.28515625" bestFit="1" customWidth="1"/>
    <col min="8" max="8" width="9" bestFit="1" customWidth="1"/>
    <col min="9" max="9" width="12.42578125" bestFit="1" customWidth="1"/>
    <col min="10" max="10" width="10.7109375" style="53" bestFit="1" customWidth="1"/>
    <col min="11" max="11" width="7.28515625" bestFit="1" customWidth="1"/>
    <col min="12" max="12" width="9" bestFit="1" customWidth="1"/>
    <col min="13" max="13" width="12.42578125" bestFit="1" customWidth="1"/>
    <col min="14" max="14" width="10.7109375" style="53" bestFit="1" customWidth="1"/>
    <col min="15" max="15" width="7.28515625" bestFit="1" customWidth="1"/>
    <col min="16" max="16" width="9" bestFit="1" customWidth="1"/>
    <col min="17" max="17" width="12.42578125" bestFit="1" customWidth="1"/>
    <col min="18" max="18" width="10.7109375" style="53" bestFit="1" customWidth="1"/>
    <col min="19" max="19" width="7.28515625" bestFit="1" customWidth="1"/>
    <col min="20" max="20" width="9" bestFit="1" customWidth="1"/>
    <col min="21" max="21" width="12.42578125" bestFit="1" customWidth="1"/>
    <col min="22" max="22" width="10.7109375" style="53" bestFit="1" customWidth="1"/>
    <col min="23" max="23" width="7.28515625" bestFit="1" customWidth="1"/>
    <col min="24" max="24" width="9" bestFit="1" customWidth="1"/>
    <col min="25" max="25" width="12.42578125" bestFit="1" customWidth="1"/>
    <col min="26" max="26" width="10.7109375" style="53" bestFit="1" customWidth="1"/>
    <col min="27" max="28" width="10.7109375" bestFit="1" customWidth="1"/>
    <col min="29" max="29" width="12.42578125" bestFit="1" customWidth="1"/>
    <col min="30" max="30" width="10.7109375" style="53" bestFit="1" customWidth="1"/>
    <col min="31" max="32" width="10" bestFit="1" customWidth="1"/>
    <col min="33" max="33" width="12.42578125" bestFit="1" customWidth="1"/>
    <col min="34" max="34" width="10.7109375" style="53" bestFit="1" customWidth="1"/>
  </cols>
  <sheetData>
    <row r="1" spans="1:34" ht="38.25" x14ac:dyDescent="0.2">
      <c r="A1" s="4" t="s">
        <v>33</v>
      </c>
      <c r="B1" s="3" t="s">
        <v>149</v>
      </c>
    </row>
    <row r="2" spans="1:34" ht="96" customHeight="1" x14ac:dyDescent="0.2">
      <c r="A2" s="4" t="s">
        <v>22</v>
      </c>
      <c r="B2" s="11" t="s">
        <v>150</v>
      </c>
    </row>
    <row r="3" spans="1:34" x14ac:dyDescent="0.2">
      <c r="A3" s="4" t="s">
        <v>35</v>
      </c>
      <c r="C3" s="1" t="s">
        <v>90</v>
      </c>
      <c r="D3" s="1" t="s">
        <v>90</v>
      </c>
      <c r="E3" s="1" t="s">
        <v>90</v>
      </c>
      <c r="F3" s="54" t="s">
        <v>90</v>
      </c>
      <c r="G3" s="1" t="s">
        <v>91</v>
      </c>
      <c r="H3" s="1" t="s">
        <v>91</v>
      </c>
      <c r="I3" s="1" t="s">
        <v>91</v>
      </c>
      <c r="J3" s="54" t="s">
        <v>91</v>
      </c>
      <c r="K3" s="1" t="s">
        <v>98</v>
      </c>
      <c r="L3" s="1" t="s">
        <v>98</v>
      </c>
      <c r="M3" s="1" t="s">
        <v>98</v>
      </c>
      <c r="N3" s="54" t="s">
        <v>98</v>
      </c>
      <c r="O3" s="1" t="s">
        <v>113</v>
      </c>
      <c r="P3" s="1" t="s">
        <v>113</v>
      </c>
      <c r="Q3" s="1" t="s">
        <v>113</v>
      </c>
      <c r="R3" s="54" t="s">
        <v>113</v>
      </c>
      <c r="S3" s="1" t="s">
        <v>122</v>
      </c>
      <c r="T3" s="1" t="s">
        <v>122</v>
      </c>
      <c r="U3" s="1" t="s">
        <v>122</v>
      </c>
      <c r="V3" s="54" t="s">
        <v>122</v>
      </c>
      <c r="W3" s="1" t="s">
        <v>142</v>
      </c>
      <c r="X3" s="1" t="s">
        <v>142</v>
      </c>
      <c r="Y3" s="1" t="s">
        <v>142</v>
      </c>
      <c r="Z3" s="54" t="s">
        <v>142</v>
      </c>
      <c r="AA3" s="1" t="s">
        <v>147</v>
      </c>
      <c r="AB3" s="1" t="s">
        <v>147</v>
      </c>
      <c r="AC3" s="1" t="s">
        <v>147</v>
      </c>
      <c r="AD3" s="54" t="s">
        <v>147</v>
      </c>
      <c r="AE3" s="1" t="s">
        <v>120</v>
      </c>
      <c r="AF3" s="1" t="s">
        <v>120</v>
      </c>
      <c r="AG3" s="1" t="s">
        <v>120</v>
      </c>
      <c r="AH3" s="54" t="s">
        <v>120</v>
      </c>
    </row>
    <row r="4" spans="1:34" x14ac:dyDescent="0.2">
      <c r="B4" s="1"/>
      <c r="C4" s="1" t="s">
        <v>43</v>
      </c>
      <c r="D4" s="1" t="s">
        <v>3</v>
      </c>
      <c r="E4" s="1" t="s">
        <v>4</v>
      </c>
      <c r="F4" s="54" t="s">
        <v>65</v>
      </c>
      <c r="G4" s="1" t="s">
        <v>43</v>
      </c>
      <c r="H4" s="1" t="s">
        <v>3</v>
      </c>
      <c r="I4" s="1" t="s">
        <v>4</v>
      </c>
      <c r="J4" s="54" t="s">
        <v>65</v>
      </c>
      <c r="K4" s="1" t="s">
        <v>43</v>
      </c>
      <c r="L4" s="1" t="s">
        <v>3</v>
      </c>
      <c r="M4" s="1" t="s">
        <v>4</v>
      </c>
      <c r="N4" s="54" t="s">
        <v>65</v>
      </c>
      <c r="O4" s="1" t="s">
        <v>43</v>
      </c>
      <c r="P4" s="1" t="s">
        <v>3</v>
      </c>
      <c r="Q4" s="1" t="s">
        <v>4</v>
      </c>
      <c r="R4" s="54" t="s">
        <v>65</v>
      </c>
      <c r="S4" s="1" t="s">
        <v>43</v>
      </c>
      <c r="T4" s="1" t="s">
        <v>3</v>
      </c>
      <c r="U4" s="1" t="s">
        <v>4</v>
      </c>
      <c r="V4" s="54" t="s">
        <v>65</v>
      </c>
      <c r="W4" s="1" t="s">
        <v>43</v>
      </c>
      <c r="X4" s="1" t="s">
        <v>3</v>
      </c>
      <c r="Y4" s="1" t="s">
        <v>4</v>
      </c>
      <c r="Z4" s="54" t="s">
        <v>65</v>
      </c>
      <c r="AA4" s="1" t="s">
        <v>43</v>
      </c>
      <c r="AB4" s="1" t="s">
        <v>3</v>
      </c>
      <c r="AC4" s="1" t="s">
        <v>4</v>
      </c>
      <c r="AD4" s="54" t="s">
        <v>65</v>
      </c>
      <c r="AE4" s="1" t="s">
        <v>43</v>
      </c>
      <c r="AF4" s="1" t="s">
        <v>3</v>
      </c>
      <c r="AG4" s="1" t="s">
        <v>4</v>
      </c>
      <c r="AH4" s="54" t="s">
        <v>65</v>
      </c>
    </row>
    <row r="5" spans="1:34" ht="51" x14ac:dyDescent="0.2">
      <c r="B5" s="3" t="s">
        <v>151</v>
      </c>
      <c r="C5">
        <f>SUM(D5:E5)</f>
        <v>1</v>
      </c>
      <c r="D5">
        <v>0</v>
      </c>
      <c r="E5">
        <v>1</v>
      </c>
      <c r="F5" s="53">
        <f>D5/C5</f>
        <v>0</v>
      </c>
      <c r="G5">
        <f>SUM(H5:I5)</f>
        <v>178</v>
      </c>
      <c r="H5">
        <v>174</v>
      </c>
      <c r="I5">
        <v>4</v>
      </c>
      <c r="J5" s="53">
        <f>H5/G5</f>
        <v>0.97752808988764039</v>
      </c>
      <c r="K5">
        <f>SUM(L5:M5)</f>
        <v>88</v>
      </c>
      <c r="L5">
        <v>84</v>
      </c>
      <c r="M5">
        <v>4</v>
      </c>
      <c r="N5" s="53">
        <f>L5/K5</f>
        <v>0.95454545454545459</v>
      </c>
      <c r="O5">
        <f>SUM(P5:Q5)</f>
        <v>116</v>
      </c>
      <c r="P5">
        <v>108</v>
      </c>
      <c r="Q5">
        <v>8</v>
      </c>
      <c r="R5" s="53">
        <f>P5/O5</f>
        <v>0.93103448275862066</v>
      </c>
      <c r="S5">
        <f>SUM(T5:U5)</f>
        <v>249</v>
      </c>
      <c r="T5">
        <v>238</v>
      </c>
      <c r="U5">
        <v>11</v>
      </c>
      <c r="V5" s="53">
        <f>T5/S5</f>
        <v>0.95582329317269077</v>
      </c>
      <c r="W5">
        <f>SUM(X5:Y5)</f>
        <v>374</v>
      </c>
      <c r="X5">
        <v>348</v>
      </c>
      <c r="Y5">
        <v>26</v>
      </c>
      <c r="Z5" s="53">
        <f>X5/W5</f>
        <v>0.93048128342245995</v>
      </c>
      <c r="AA5">
        <f>SUM(AB5:AC5)</f>
        <v>348</v>
      </c>
      <c r="AB5">
        <v>328</v>
      </c>
      <c r="AC5">
        <v>20</v>
      </c>
      <c r="AD5" s="53">
        <f>AB5/AA5</f>
        <v>0.94252873563218387</v>
      </c>
      <c r="AE5">
        <f>SUM(AF5:AG5)</f>
        <v>1354</v>
      </c>
      <c r="AF5">
        <f t="shared" ref="AF5:AG7" si="0">SUM(D5,H5,L5,P5,T5,X5,AB5)</f>
        <v>1280</v>
      </c>
      <c r="AG5">
        <f t="shared" si="0"/>
        <v>74</v>
      </c>
      <c r="AH5" s="53">
        <f>AF5/AE5</f>
        <v>0.94534711964549478</v>
      </c>
    </row>
    <row r="6" spans="1:34" ht="104.25" customHeight="1" x14ac:dyDescent="0.2">
      <c r="B6" s="3" t="s">
        <v>152</v>
      </c>
      <c r="C6">
        <f t="shared" ref="C6:C7" si="1">SUM(D6:E6)</f>
        <v>1</v>
      </c>
      <c r="D6">
        <v>1</v>
      </c>
      <c r="E6">
        <v>0</v>
      </c>
      <c r="F6" s="53">
        <f t="shared" ref="F6:F7" si="2">D6/C6</f>
        <v>1</v>
      </c>
      <c r="G6">
        <f t="shared" ref="G6:G7" si="3">SUM(H6:I6)</f>
        <v>165</v>
      </c>
      <c r="H6">
        <v>155</v>
      </c>
      <c r="I6">
        <v>10</v>
      </c>
      <c r="J6" s="53">
        <f t="shared" ref="J6:J7" si="4">H6/G6</f>
        <v>0.93939393939393945</v>
      </c>
      <c r="K6">
        <f t="shared" ref="K6:K7" si="5">SUM(L6:M6)</f>
        <v>88</v>
      </c>
      <c r="L6">
        <v>82</v>
      </c>
      <c r="M6">
        <v>6</v>
      </c>
      <c r="N6" s="53">
        <f t="shared" ref="N6:N7" si="6">L6/K6</f>
        <v>0.93181818181818177</v>
      </c>
      <c r="O6">
        <f t="shared" ref="O6:O7" si="7">SUM(P6:Q6)</f>
        <v>114</v>
      </c>
      <c r="P6">
        <v>97</v>
      </c>
      <c r="Q6">
        <v>17</v>
      </c>
      <c r="R6" s="53">
        <f t="shared" ref="R6:R7" si="8">P6/O6</f>
        <v>0.85087719298245612</v>
      </c>
      <c r="S6">
        <f t="shared" ref="S6:S7" si="9">SUM(T6:U6)</f>
        <v>249</v>
      </c>
      <c r="T6">
        <v>223</v>
      </c>
      <c r="U6">
        <v>26</v>
      </c>
      <c r="V6" s="53">
        <f t="shared" ref="V6:V7" si="10">T6/S6</f>
        <v>0.89558232931726911</v>
      </c>
      <c r="W6">
        <f t="shared" ref="W6:W7" si="11">SUM(X6:Y6)</f>
        <v>374</v>
      </c>
      <c r="X6">
        <v>344</v>
      </c>
      <c r="Y6">
        <v>30</v>
      </c>
      <c r="Z6" s="53">
        <f t="shared" ref="Z6:Z7" si="12">X6/W6</f>
        <v>0.9197860962566845</v>
      </c>
      <c r="AA6">
        <f t="shared" ref="AA6:AA7" si="13">SUM(AB6:AC6)</f>
        <v>347</v>
      </c>
      <c r="AB6">
        <v>308</v>
      </c>
      <c r="AC6">
        <v>39</v>
      </c>
      <c r="AD6" s="53">
        <f t="shared" ref="AD6:AD7" si="14">AB6/AA6</f>
        <v>0.88760806916426516</v>
      </c>
      <c r="AE6">
        <f t="shared" ref="AE6:AE7" si="15">SUM(AF6:AG6)</f>
        <v>1338</v>
      </c>
      <c r="AF6">
        <f t="shared" si="0"/>
        <v>1210</v>
      </c>
      <c r="AG6">
        <f t="shared" si="0"/>
        <v>128</v>
      </c>
      <c r="AH6" s="53">
        <f t="shared" ref="AH6:AH7" si="16">AF6/AE6</f>
        <v>0.90433482810164423</v>
      </c>
    </row>
    <row r="7" spans="1:34" ht="117" customHeight="1" x14ac:dyDescent="0.2">
      <c r="B7" s="3" t="s">
        <v>153</v>
      </c>
      <c r="C7">
        <f t="shared" si="1"/>
        <v>2</v>
      </c>
      <c r="D7">
        <v>1</v>
      </c>
      <c r="E7">
        <v>1</v>
      </c>
      <c r="F7" s="53">
        <f t="shared" si="2"/>
        <v>0.5</v>
      </c>
      <c r="G7">
        <f t="shared" si="3"/>
        <v>165</v>
      </c>
      <c r="H7">
        <v>151</v>
      </c>
      <c r="I7">
        <v>14</v>
      </c>
      <c r="J7" s="53">
        <f t="shared" si="4"/>
        <v>0.91515151515151516</v>
      </c>
      <c r="K7">
        <f t="shared" si="5"/>
        <v>78</v>
      </c>
      <c r="L7">
        <v>69</v>
      </c>
      <c r="M7">
        <v>9</v>
      </c>
      <c r="N7" s="53">
        <f t="shared" si="6"/>
        <v>0.88461538461538458</v>
      </c>
      <c r="O7">
        <f t="shared" si="7"/>
        <v>114</v>
      </c>
      <c r="P7">
        <v>101</v>
      </c>
      <c r="Q7">
        <v>13</v>
      </c>
      <c r="R7" s="53">
        <f t="shared" si="8"/>
        <v>0.88596491228070173</v>
      </c>
      <c r="S7">
        <f t="shared" si="9"/>
        <v>242</v>
      </c>
      <c r="T7">
        <v>220</v>
      </c>
      <c r="U7">
        <v>22</v>
      </c>
      <c r="V7" s="53">
        <f t="shared" si="10"/>
        <v>0.90909090909090906</v>
      </c>
      <c r="W7">
        <f t="shared" si="11"/>
        <v>374</v>
      </c>
      <c r="X7">
        <v>345</v>
      </c>
      <c r="Y7">
        <v>29</v>
      </c>
      <c r="Z7" s="53">
        <f t="shared" si="12"/>
        <v>0.92245989304812837</v>
      </c>
      <c r="AA7">
        <f t="shared" si="13"/>
        <v>348</v>
      </c>
      <c r="AB7">
        <v>314</v>
      </c>
      <c r="AC7">
        <v>34</v>
      </c>
      <c r="AD7" s="53">
        <f t="shared" si="14"/>
        <v>0.9022988505747126</v>
      </c>
      <c r="AE7">
        <f t="shared" si="15"/>
        <v>1323</v>
      </c>
      <c r="AF7">
        <f t="shared" si="0"/>
        <v>1201</v>
      </c>
      <c r="AG7">
        <f t="shared" si="0"/>
        <v>122</v>
      </c>
      <c r="AH7" s="53">
        <f t="shared" si="16"/>
        <v>0.90778533635676495</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07288-C7DA-4D57-A344-3B022E84B3E4}">
  <dimension ref="A1:DN9"/>
  <sheetViews>
    <sheetView zoomScaleNormal="100" workbookViewId="0"/>
  </sheetViews>
  <sheetFormatPr defaultRowHeight="12.75" x14ac:dyDescent="0.2"/>
  <cols>
    <col min="1" max="1" width="19.28515625" customWidth="1"/>
    <col min="2" max="2" width="68.140625" customWidth="1"/>
    <col min="3" max="34" width="9.28515625" customWidth="1"/>
    <col min="59" max="62" width="9.28515625" customWidth="1"/>
    <col min="73" max="73" width="12.5703125" customWidth="1"/>
    <col min="74" max="74" width="11.42578125" customWidth="1"/>
    <col min="77" max="77" width="12.5703125" customWidth="1"/>
    <col min="78" max="78" width="11.42578125" customWidth="1"/>
    <col min="81" max="81" width="12.5703125" customWidth="1"/>
    <col min="82" max="111" width="11.42578125" customWidth="1"/>
    <col min="112" max="113" width="11.42578125" style="56" customWidth="1"/>
    <col min="114" max="114" width="11.42578125" customWidth="1"/>
  </cols>
  <sheetData>
    <row r="1" spans="1:118" x14ac:dyDescent="0.2">
      <c r="A1" s="4" t="s">
        <v>33</v>
      </c>
      <c r="B1" t="s">
        <v>104</v>
      </c>
    </row>
    <row r="2" spans="1:118" x14ac:dyDescent="0.2">
      <c r="A2" s="4" t="s">
        <v>33</v>
      </c>
      <c r="B2" t="s">
        <v>66</v>
      </c>
    </row>
    <row r="3" spans="1:118" ht="71.25" customHeight="1" x14ac:dyDescent="0.2">
      <c r="A3" s="4" t="s">
        <v>34</v>
      </c>
      <c r="B3" s="2" t="s">
        <v>107</v>
      </c>
    </row>
    <row r="4" spans="1:118" x14ac:dyDescent="0.2">
      <c r="A4" s="4" t="s">
        <v>35</v>
      </c>
      <c r="B4" s="62" t="s">
        <v>158</v>
      </c>
      <c r="C4" s="1" t="s">
        <v>90</v>
      </c>
      <c r="D4" s="1" t="s">
        <v>90</v>
      </c>
      <c r="E4" s="1" t="s">
        <v>90</v>
      </c>
      <c r="F4" s="1" t="s">
        <v>90</v>
      </c>
      <c r="G4" s="1" t="s">
        <v>90</v>
      </c>
      <c r="H4" s="1" t="s">
        <v>90</v>
      </c>
      <c r="I4" s="1" t="s">
        <v>90</v>
      </c>
      <c r="J4" s="1" t="s">
        <v>90</v>
      </c>
      <c r="K4" s="1" t="s">
        <v>90</v>
      </c>
      <c r="L4" s="1" t="s">
        <v>90</v>
      </c>
      <c r="M4" s="1" t="s">
        <v>90</v>
      </c>
      <c r="N4" s="1" t="s">
        <v>90</v>
      </c>
      <c r="O4" s="1" t="s">
        <v>90</v>
      </c>
      <c r="P4" s="1" t="s">
        <v>90</v>
      </c>
      <c r="Q4" s="1" t="s">
        <v>90</v>
      </c>
      <c r="R4" s="1" t="s">
        <v>90</v>
      </c>
      <c r="S4" s="1" t="s">
        <v>91</v>
      </c>
      <c r="T4" s="1" t="s">
        <v>91</v>
      </c>
      <c r="U4" s="1" t="s">
        <v>91</v>
      </c>
      <c r="V4" s="1" t="s">
        <v>91</v>
      </c>
      <c r="W4" s="1" t="s">
        <v>91</v>
      </c>
      <c r="X4" s="1" t="s">
        <v>91</v>
      </c>
      <c r="Y4" s="1" t="s">
        <v>91</v>
      </c>
      <c r="Z4" s="1" t="s">
        <v>91</v>
      </c>
      <c r="AA4" s="1" t="s">
        <v>91</v>
      </c>
      <c r="AB4" s="1" t="s">
        <v>91</v>
      </c>
      <c r="AC4" s="1" t="s">
        <v>91</v>
      </c>
      <c r="AD4" s="1" t="s">
        <v>91</v>
      </c>
      <c r="AE4" s="1" t="s">
        <v>91</v>
      </c>
      <c r="AF4" s="1" t="s">
        <v>91</v>
      </c>
      <c r="AG4" s="1" t="s">
        <v>91</v>
      </c>
      <c r="AH4" s="1" t="s">
        <v>91</v>
      </c>
      <c r="AI4" s="1" t="s">
        <v>98</v>
      </c>
      <c r="AJ4" s="1" t="s">
        <v>98</v>
      </c>
      <c r="AK4" s="1" t="s">
        <v>98</v>
      </c>
      <c r="AL4" s="1" t="s">
        <v>98</v>
      </c>
      <c r="AM4" s="1" t="s">
        <v>98</v>
      </c>
      <c r="AN4" s="1" t="s">
        <v>98</v>
      </c>
      <c r="AO4" s="1" t="s">
        <v>98</v>
      </c>
      <c r="AP4" s="1" t="s">
        <v>98</v>
      </c>
      <c r="AQ4" s="1" t="s">
        <v>98</v>
      </c>
      <c r="AR4" s="1" t="s">
        <v>98</v>
      </c>
      <c r="AS4" s="1" t="s">
        <v>98</v>
      </c>
      <c r="AT4" s="1" t="s">
        <v>98</v>
      </c>
      <c r="AU4" s="1" t="s">
        <v>98</v>
      </c>
      <c r="AV4" s="1" t="s">
        <v>98</v>
      </c>
      <c r="AW4" s="1" t="s">
        <v>98</v>
      </c>
      <c r="AX4" s="1" t="s">
        <v>98</v>
      </c>
      <c r="AY4" s="1" t="s">
        <v>113</v>
      </c>
      <c r="AZ4" s="1" t="s">
        <v>113</v>
      </c>
      <c r="BA4" s="1" t="s">
        <v>113</v>
      </c>
      <c r="BB4" s="1" t="s">
        <v>113</v>
      </c>
      <c r="BC4" s="1" t="s">
        <v>113</v>
      </c>
      <c r="BD4" s="1" t="s">
        <v>113</v>
      </c>
      <c r="BE4" s="1" t="s">
        <v>113</v>
      </c>
      <c r="BF4" s="1" t="s">
        <v>113</v>
      </c>
      <c r="BG4" s="1" t="s">
        <v>113</v>
      </c>
      <c r="BH4" s="1" t="s">
        <v>113</v>
      </c>
      <c r="BI4" s="1" t="s">
        <v>113</v>
      </c>
      <c r="BJ4" s="1" t="s">
        <v>113</v>
      </c>
      <c r="BK4" s="1" t="s">
        <v>113</v>
      </c>
      <c r="BL4" s="1" t="s">
        <v>113</v>
      </c>
      <c r="BM4" s="1" t="s">
        <v>113</v>
      </c>
      <c r="BN4" s="1" t="s">
        <v>113</v>
      </c>
      <c r="BO4" s="1" t="s">
        <v>122</v>
      </c>
      <c r="BP4" s="1" t="s">
        <v>122</v>
      </c>
      <c r="BQ4" s="1" t="s">
        <v>122</v>
      </c>
      <c r="BR4" s="1" t="s">
        <v>122</v>
      </c>
      <c r="BS4" s="1" t="s">
        <v>122</v>
      </c>
      <c r="BT4" s="1" t="s">
        <v>122</v>
      </c>
      <c r="BU4" s="1" t="s">
        <v>122</v>
      </c>
      <c r="BV4" s="1" t="s">
        <v>122</v>
      </c>
      <c r="BW4" s="1" t="s">
        <v>122</v>
      </c>
      <c r="BX4" s="1" t="s">
        <v>122</v>
      </c>
      <c r="BY4" s="1" t="s">
        <v>122</v>
      </c>
      <c r="BZ4" s="1" t="s">
        <v>122</v>
      </c>
      <c r="CA4" s="1" t="s">
        <v>122</v>
      </c>
      <c r="CB4" s="1" t="s">
        <v>122</v>
      </c>
      <c r="CC4" s="1" t="s">
        <v>122</v>
      </c>
      <c r="CD4" s="1" t="s">
        <v>122</v>
      </c>
      <c r="CE4" s="1" t="s">
        <v>142</v>
      </c>
      <c r="CF4" s="1" t="s">
        <v>142</v>
      </c>
      <c r="CG4" s="1" t="s">
        <v>142</v>
      </c>
      <c r="CH4" s="1" t="s">
        <v>142</v>
      </c>
      <c r="CI4" s="1" t="s">
        <v>142</v>
      </c>
      <c r="CJ4" s="1" t="s">
        <v>142</v>
      </c>
      <c r="CK4" s="1" t="s">
        <v>142</v>
      </c>
      <c r="CL4" s="1" t="s">
        <v>142</v>
      </c>
      <c r="CM4" s="1" t="s">
        <v>142</v>
      </c>
      <c r="CN4" s="1" t="s">
        <v>142</v>
      </c>
      <c r="CO4" s="1" t="s">
        <v>142</v>
      </c>
      <c r="CP4" s="1" t="s">
        <v>142</v>
      </c>
      <c r="CQ4" s="1" t="s">
        <v>142</v>
      </c>
      <c r="CR4" s="1" t="s">
        <v>142</v>
      </c>
      <c r="CS4" s="1" t="s">
        <v>142</v>
      </c>
      <c r="CT4" s="1" t="s">
        <v>142</v>
      </c>
      <c r="CU4" s="1" t="s">
        <v>147</v>
      </c>
      <c r="CV4" s="1" t="s">
        <v>147</v>
      </c>
      <c r="CW4" s="1" t="s">
        <v>147</v>
      </c>
      <c r="CX4" s="1" t="s">
        <v>147</v>
      </c>
      <c r="CY4" s="1" t="s">
        <v>147</v>
      </c>
      <c r="CZ4" s="1" t="s">
        <v>147</v>
      </c>
      <c r="DA4" s="1" t="s">
        <v>147</v>
      </c>
      <c r="DB4" s="1" t="s">
        <v>147</v>
      </c>
      <c r="DC4" s="1" t="s">
        <v>147</v>
      </c>
      <c r="DD4" s="1" t="s">
        <v>147</v>
      </c>
      <c r="DE4" s="1" t="s">
        <v>147</v>
      </c>
      <c r="DF4" s="1" t="s">
        <v>147</v>
      </c>
      <c r="DG4" s="1" t="s">
        <v>147</v>
      </c>
      <c r="DH4" s="61" t="s">
        <v>147</v>
      </c>
      <c r="DI4" s="61" t="s">
        <v>147</v>
      </c>
      <c r="DJ4" s="1" t="s">
        <v>147</v>
      </c>
      <c r="DK4" s="1" t="s">
        <v>120</v>
      </c>
      <c r="DL4" s="1" t="s">
        <v>120</v>
      </c>
      <c r="DM4" s="1" t="s">
        <v>120</v>
      </c>
      <c r="DN4" s="1" t="s">
        <v>120</v>
      </c>
    </row>
    <row r="5" spans="1:118" x14ac:dyDescent="0.2">
      <c r="B5" s="1"/>
      <c r="C5" s="1" t="s">
        <v>92</v>
      </c>
      <c r="D5" s="1" t="s">
        <v>92</v>
      </c>
      <c r="E5" s="1" t="s">
        <v>92</v>
      </c>
      <c r="F5" s="1" t="s">
        <v>92</v>
      </c>
      <c r="G5" s="1" t="s">
        <v>93</v>
      </c>
      <c r="H5" s="1" t="s">
        <v>93</v>
      </c>
      <c r="I5" s="1" t="s">
        <v>93</v>
      </c>
      <c r="J5" s="1" t="s">
        <v>93</v>
      </c>
      <c r="K5" s="1" t="s">
        <v>94</v>
      </c>
      <c r="L5" s="1" t="s">
        <v>94</v>
      </c>
      <c r="M5" s="1" t="s">
        <v>94</v>
      </c>
      <c r="N5" s="1" t="s">
        <v>94</v>
      </c>
      <c r="O5" s="1" t="s">
        <v>95</v>
      </c>
      <c r="P5" s="1" t="s">
        <v>95</v>
      </c>
      <c r="Q5" s="1" t="s">
        <v>95</v>
      </c>
      <c r="R5" s="1" t="s">
        <v>95</v>
      </c>
      <c r="S5" s="1" t="s">
        <v>92</v>
      </c>
      <c r="T5" s="1" t="s">
        <v>92</v>
      </c>
      <c r="U5" s="1" t="s">
        <v>92</v>
      </c>
      <c r="V5" s="1" t="s">
        <v>92</v>
      </c>
      <c r="W5" s="1" t="s">
        <v>93</v>
      </c>
      <c r="X5" s="1" t="s">
        <v>93</v>
      </c>
      <c r="Y5" s="1" t="s">
        <v>93</v>
      </c>
      <c r="Z5" s="1" t="s">
        <v>93</v>
      </c>
      <c r="AA5" s="1" t="s">
        <v>94</v>
      </c>
      <c r="AB5" s="1" t="s">
        <v>94</v>
      </c>
      <c r="AC5" s="1" t="s">
        <v>94</v>
      </c>
      <c r="AD5" s="1" t="s">
        <v>94</v>
      </c>
      <c r="AE5" s="1" t="s">
        <v>95</v>
      </c>
      <c r="AF5" s="1" t="s">
        <v>95</v>
      </c>
      <c r="AG5" s="1" t="s">
        <v>95</v>
      </c>
      <c r="AH5" s="1" t="s">
        <v>95</v>
      </c>
      <c r="AI5" s="1" t="s">
        <v>92</v>
      </c>
      <c r="AJ5" s="1" t="s">
        <v>92</v>
      </c>
      <c r="AK5" s="1" t="s">
        <v>92</v>
      </c>
      <c r="AL5" s="1" t="s">
        <v>92</v>
      </c>
      <c r="AM5" s="1" t="s">
        <v>93</v>
      </c>
      <c r="AN5" s="1" t="s">
        <v>93</v>
      </c>
      <c r="AO5" s="1" t="s">
        <v>93</v>
      </c>
      <c r="AP5" s="1" t="s">
        <v>93</v>
      </c>
      <c r="AQ5" s="1" t="s">
        <v>94</v>
      </c>
      <c r="AR5" s="1" t="s">
        <v>94</v>
      </c>
      <c r="AS5" s="1" t="s">
        <v>94</v>
      </c>
      <c r="AT5" s="1" t="s">
        <v>94</v>
      </c>
      <c r="AU5" s="1" t="s">
        <v>95</v>
      </c>
      <c r="AV5" s="1" t="s">
        <v>95</v>
      </c>
      <c r="AW5" s="1" t="s">
        <v>95</v>
      </c>
      <c r="AX5" s="1" t="s">
        <v>95</v>
      </c>
      <c r="AY5" s="1" t="s">
        <v>92</v>
      </c>
      <c r="AZ5" s="1" t="s">
        <v>92</v>
      </c>
      <c r="BA5" s="1" t="s">
        <v>92</v>
      </c>
      <c r="BB5" s="1" t="s">
        <v>92</v>
      </c>
      <c r="BC5" s="1" t="s">
        <v>93</v>
      </c>
      <c r="BD5" s="1" t="s">
        <v>93</v>
      </c>
      <c r="BE5" s="1" t="s">
        <v>93</v>
      </c>
      <c r="BF5" s="1" t="s">
        <v>93</v>
      </c>
      <c r="BG5" s="1" t="s">
        <v>94</v>
      </c>
      <c r="BH5" s="1" t="s">
        <v>94</v>
      </c>
      <c r="BI5" s="1" t="s">
        <v>94</v>
      </c>
      <c r="BJ5" s="1" t="s">
        <v>94</v>
      </c>
      <c r="BK5" s="1" t="s">
        <v>95</v>
      </c>
      <c r="BL5" s="1" t="s">
        <v>95</v>
      </c>
      <c r="BM5" s="1" t="s">
        <v>95</v>
      </c>
      <c r="BN5" s="1" t="s">
        <v>95</v>
      </c>
      <c r="BO5" s="1" t="s">
        <v>92</v>
      </c>
      <c r="BP5" s="1" t="s">
        <v>92</v>
      </c>
      <c r="BQ5" s="1" t="s">
        <v>92</v>
      </c>
      <c r="BR5" s="1" t="s">
        <v>92</v>
      </c>
      <c r="BS5" s="1" t="s">
        <v>93</v>
      </c>
      <c r="BT5" s="1" t="s">
        <v>93</v>
      </c>
      <c r="BU5" s="1" t="s">
        <v>93</v>
      </c>
      <c r="BV5" s="1" t="s">
        <v>93</v>
      </c>
      <c r="BW5" s="1" t="s">
        <v>94</v>
      </c>
      <c r="BX5" s="1" t="s">
        <v>94</v>
      </c>
      <c r="BY5" s="1" t="s">
        <v>94</v>
      </c>
      <c r="BZ5" s="1" t="s">
        <v>94</v>
      </c>
      <c r="CA5" s="1" t="s">
        <v>95</v>
      </c>
      <c r="CB5" s="1" t="s">
        <v>95</v>
      </c>
      <c r="CC5" s="1" t="s">
        <v>95</v>
      </c>
      <c r="CD5" s="1" t="s">
        <v>95</v>
      </c>
      <c r="CE5" s="1" t="s">
        <v>92</v>
      </c>
      <c r="CF5" s="1" t="s">
        <v>92</v>
      </c>
      <c r="CG5" s="1" t="s">
        <v>92</v>
      </c>
      <c r="CH5" s="1" t="s">
        <v>92</v>
      </c>
      <c r="CI5" s="1" t="s">
        <v>93</v>
      </c>
      <c r="CJ5" s="1" t="s">
        <v>93</v>
      </c>
      <c r="CK5" s="1" t="s">
        <v>93</v>
      </c>
      <c r="CL5" s="1" t="s">
        <v>93</v>
      </c>
      <c r="CM5" s="1" t="s">
        <v>94</v>
      </c>
      <c r="CN5" s="1" t="s">
        <v>94</v>
      </c>
      <c r="CO5" s="1" t="s">
        <v>94</v>
      </c>
      <c r="CP5" s="1" t="s">
        <v>94</v>
      </c>
      <c r="CQ5" s="1" t="s">
        <v>95</v>
      </c>
      <c r="CR5" s="1" t="s">
        <v>95</v>
      </c>
      <c r="CS5" s="1" t="s">
        <v>95</v>
      </c>
      <c r="CT5" s="1" t="s">
        <v>95</v>
      </c>
      <c r="CU5" s="1" t="s">
        <v>92</v>
      </c>
      <c r="CV5" s="1" t="s">
        <v>92</v>
      </c>
      <c r="CW5" s="1" t="s">
        <v>92</v>
      </c>
      <c r="CX5" s="1" t="s">
        <v>92</v>
      </c>
      <c r="CY5" s="1" t="s">
        <v>93</v>
      </c>
      <c r="CZ5" s="1" t="s">
        <v>93</v>
      </c>
      <c r="DA5" s="1" t="s">
        <v>93</v>
      </c>
      <c r="DB5" s="1" t="s">
        <v>93</v>
      </c>
      <c r="DC5" s="1" t="s">
        <v>94</v>
      </c>
      <c r="DD5" s="1" t="s">
        <v>94</v>
      </c>
      <c r="DE5" s="1" t="s">
        <v>94</v>
      </c>
      <c r="DF5" s="1" t="s">
        <v>94</v>
      </c>
      <c r="DG5" s="1" t="s">
        <v>95</v>
      </c>
      <c r="DH5" s="61" t="s">
        <v>95</v>
      </c>
      <c r="DI5" s="61" t="s">
        <v>95</v>
      </c>
      <c r="DJ5" s="1" t="s">
        <v>95</v>
      </c>
      <c r="DK5" s="1" t="s">
        <v>43</v>
      </c>
      <c r="DL5" s="1" t="s">
        <v>43</v>
      </c>
      <c r="DM5" s="1" t="s">
        <v>43</v>
      </c>
      <c r="DN5" s="1" t="s">
        <v>43</v>
      </c>
    </row>
    <row r="6" spans="1:118" x14ac:dyDescent="0.2">
      <c r="B6" s="1"/>
      <c r="C6" s="1" t="s">
        <v>43</v>
      </c>
      <c r="D6" s="1" t="s">
        <v>62</v>
      </c>
      <c r="E6" s="1" t="s">
        <v>63</v>
      </c>
      <c r="F6" s="1" t="s">
        <v>64</v>
      </c>
      <c r="G6" s="1" t="s">
        <v>43</v>
      </c>
      <c r="H6" s="1" t="s">
        <v>62</v>
      </c>
      <c r="I6" s="1" t="s">
        <v>63</v>
      </c>
      <c r="J6" s="1" t="s">
        <v>64</v>
      </c>
      <c r="K6" s="1" t="s">
        <v>43</v>
      </c>
      <c r="L6" s="1" t="s">
        <v>62</v>
      </c>
      <c r="M6" s="1" t="s">
        <v>63</v>
      </c>
      <c r="N6" s="1" t="s">
        <v>64</v>
      </c>
      <c r="O6" s="1" t="s">
        <v>43</v>
      </c>
      <c r="P6" s="1" t="s">
        <v>62</v>
      </c>
      <c r="Q6" s="1" t="s">
        <v>63</v>
      </c>
      <c r="R6" s="1" t="s">
        <v>64</v>
      </c>
      <c r="S6" s="1" t="s">
        <v>43</v>
      </c>
      <c r="T6" s="1" t="s">
        <v>62</v>
      </c>
      <c r="U6" s="1" t="s">
        <v>63</v>
      </c>
      <c r="V6" s="1" t="s">
        <v>64</v>
      </c>
      <c r="W6" s="1" t="s">
        <v>43</v>
      </c>
      <c r="X6" s="1" t="s">
        <v>62</v>
      </c>
      <c r="Y6" s="1" t="s">
        <v>63</v>
      </c>
      <c r="Z6" s="1" t="s">
        <v>64</v>
      </c>
      <c r="AA6" s="1" t="s">
        <v>43</v>
      </c>
      <c r="AB6" s="1" t="s">
        <v>62</v>
      </c>
      <c r="AC6" s="1" t="s">
        <v>63</v>
      </c>
      <c r="AD6" s="1" t="s">
        <v>64</v>
      </c>
      <c r="AE6" s="1" t="s">
        <v>43</v>
      </c>
      <c r="AF6" s="1" t="s">
        <v>62</v>
      </c>
      <c r="AG6" s="1" t="s">
        <v>63</v>
      </c>
      <c r="AH6" s="1" t="s">
        <v>64</v>
      </c>
      <c r="AI6" s="1" t="s">
        <v>43</v>
      </c>
      <c r="AJ6" s="1" t="s">
        <v>3</v>
      </c>
      <c r="AK6" s="1" t="s">
        <v>4</v>
      </c>
      <c r="AL6" s="1" t="s">
        <v>65</v>
      </c>
      <c r="AM6" s="1" t="s">
        <v>43</v>
      </c>
      <c r="AN6" s="1" t="s">
        <v>3</v>
      </c>
      <c r="AO6" s="1" t="s">
        <v>4</v>
      </c>
      <c r="AP6" s="1" t="s">
        <v>65</v>
      </c>
      <c r="AQ6" s="1" t="s">
        <v>43</v>
      </c>
      <c r="AR6" s="1" t="s">
        <v>3</v>
      </c>
      <c r="AS6" s="1" t="s">
        <v>4</v>
      </c>
      <c r="AT6" s="1" t="s">
        <v>65</v>
      </c>
      <c r="AU6" s="1" t="s">
        <v>43</v>
      </c>
      <c r="AV6" s="1" t="s">
        <v>3</v>
      </c>
      <c r="AW6" s="1" t="s">
        <v>4</v>
      </c>
      <c r="AX6" s="1" t="s">
        <v>65</v>
      </c>
      <c r="AY6" s="1" t="s">
        <v>43</v>
      </c>
      <c r="AZ6" s="1" t="s">
        <v>3</v>
      </c>
      <c r="BA6" s="1" t="s">
        <v>4</v>
      </c>
      <c r="BB6" s="1" t="s">
        <v>65</v>
      </c>
      <c r="BC6" s="1" t="s">
        <v>43</v>
      </c>
      <c r="BD6" s="1" t="s">
        <v>3</v>
      </c>
      <c r="BE6" s="1" t="s">
        <v>4</v>
      </c>
      <c r="BF6" s="1" t="s">
        <v>65</v>
      </c>
      <c r="BG6" s="1" t="s">
        <v>43</v>
      </c>
      <c r="BH6" s="1" t="s">
        <v>3</v>
      </c>
      <c r="BI6" s="1" t="s">
        <v>4</v>
      </c>
      <c r="BJ6" s="1" t="s">
        <v>65</v>
      </c>
      <c r="BK6" s="1" t="s">
        <v>43</v>
      </c>
      <c r="BL6" s="1" t="s">
        <v>3</v>
      </c>
      <c r="BM6" s="1" t="s">
        <v>4</v>
      </c>
      <c r="BN6" s="1" t="s">
        <v>65</v>
      </c>
      <c r="BO6" s="1" t="s">
        <v>43</v>
      </c>
      <c r="BP6" s="1" t="s">
        <v>3</v>
      </c>
      <c r="BQ6" s="1" t="s">
        <v>4</v>
      </c>
      <c r="BR6" s="1" t="s">
        <v>65</v>
      </c>
      <c r="BS6" s="1" t="s">
        <v>43</v>
      </c>
      <c r="BT6" s="1" t="s">
        <v>3</v>
      </c>
      <c r="BU6" s="1" t="s">
        <v>4</v>
      </c>
      <c r="BV6" s="1" t="s">
        <v>65</v>
      </c>
      <c r="BW6" s="1" t="s">
        <v>43</v>
      </c>
      <c r="BX6" s="1" t="s">
        <v>3</v>
      </c>
      <c r="BY6" s="1" t="s">
        <v>4</v>
      </c>
      <c r="BZ6" s="1" t="s">
        <v>65</v>
      </c>
      <c r="CA6" s="1" t="s">
        <v>43</v>
      </c>
      <c r="CB6" s="1" t="s">
        <v>3</v>
      </c>
      <c r="CC6" s="1" t="s">
        <v>4</v>
      </c>
      <c r="CD6" s="1" t="s">
        <v>65</v>
      </c>
      <c r="CE6" s="1" t="s">
        <v>43</v>
      </c>
      <c r="CF6" s="1" t="s">
        <v>3</v>
      </c>
      <c r="CG6" s="1" t="s">
        <v>4</v>
      </c>
      <c r="CH6" s="1" t="s">
        <v>65</v>
      </c>
      <c r="CI6" s="1" t="s">
        <v>43</v>
      </c>
      <c r="CJ6" s="1" t="s">
        <v>3</v>
      </c>
      <c r="CK6" s="1" t="s">
        <v>4</v>
      </c>
      <c r="CL6" s="1" t="s">
        <v>65</v>
      </c>
      <c r="CM6" s="1" t="s">
        <v>43</v>
      </c>
      <c r="CN6" s="1" t="s">
        <v>3</v>
      </c>
      <c r="CO6" s="1" t="s">
        <v>4</v>
      </c>
      <c r="CP6" s="1" t="s">
        <v>65</v>
      </c>
      <c r="CQ6" s="1" t="s">
        <v>43</v>
      </c>
      <c r="CR6" s="1" t="s">
        <v>3</v>
      </c>
      <c r="CS6" s="1" t="s">
        <v>4</v>
      </c>
      <c r="CT6" s="1" t="s">
        <v>65</v>
      </c>
      <c r="CU6" s="1" t="s">
        <v>43</v>
      </c>
      <c r="CV6" s="1" t="s">
        <v>3</v>
      </c>
      <c r="CW6" s="1" t="s">
        <v>4</v>
      </c>
      <c r="CX6" s="1" t="s">
        <v>65</v>
      </c>
      <c r="CY6" s="1" t="s">
        <v>43</v>
      </c>
      <c r="CZ6" s="1" t="s">
        <v>3</v>
      </c>
      <c r="DA6" s="1" t="s">
        <v>4</v>
      </c>
      <c r="DB6" s="1" t="s">
        <v>65</v>
      </c>
      <c r="DC6" s="1" t="s">
        <v>43</v>
      </c>
      <c r="DD6" s="1" t="s">
        <v>3</v>
      </c>
      <c r="DE6" s="1" t="s">
        <v>4</v>
      </c>
      <c r="DF6" s="1" t="s">
        <v>65</v>
      </c>
      <c r="DG6" s="1" t="s">
        <v>43</v>
      </c>
      <c r="DH6" s="61" t="s">
        <v>3</v>
      </c>
      <c r="DI6" s="61" t="s">
        <v>4</v>
      </c>
      <c r="DJ6" s="1" t="s">
        <v>65</v>
      </c>
      <c r="DK6" s="1" t="s">
        <v>43</v>
      </c>
      <c r="DL6" s="1" t="s">
        <v>62</v>
      </c>
      <c r="DM6" s="1" t="s">
        <v>63</v>
      </c>
      <c r="DN6" s="1" t="s">
        <v>64</v>
      </c>
    </row>
    <row r="7" spans="1:118" ht="38.25" x14ac:dyDescent="0.2">
      <c r="B7" s="3" t="s">
        <v>21</v>
      </c>
      <c r="C7" s="38">
        <v>1</v>
      </c>
      <c r="D7" s="38">
        <v>1</v>
      </c>
      <c r="E7" s="38">
        <v>0</v>
      </c>
      <c r="F7" s="37">
        <v>1</v>
      </c>
      <c r="G7" s="38">
        <v>45</v>
      </c>
      <c r="H7" s="38">
        <v>45</v>
      </c>
      <c r="I7" s="38">
        <v>0</v>
      </c>
      <c r="J7" s="37">
        <v>1</v>
      </c>
      <c r="K7" s="38">
        <v>67</v>
      </c>
      <c r="L7" s="38">
        <v>64</v>
      </c>
      <c r="M7" s="38">
        <v>3</v>
      </c>
      <c r="N7" s="37">
        <v>0.96</v>
      </c>
      <c r="O7" s="38">
        <v>63</v>
      </c>
      <c r="P7" s="38">
        <v>58</v>
      </c>
      <c r="Q7" s="38">
        <v>5</v>
      </c>
      <c r="R7" s="37">
        <v>0.92</v>
      </c>
      <c r="S7" s="38">
        <v>46</v>
      </c>
      <c r="T7" s="38">
        <v>44</v>
      </c>
      <c r="U7" s="38">
        <v>2</v>
      </c>
      <c r="V7" s="37">
        <v>0.96</v>
      </c>
      <c r="W7" s="38">
        <v>53</v>
      </c>
      <c r="X7" s="38">
        <v>53</v>
      </c>
      <c r="Y7" s="38">
        <v>0</v>
      </c>
      <c r="Z7" s="37">
        <v>1</v>
      </c>
      <c r="AA7" s="38">
        <v>75</v>
      </c>
      <c r="AB7" s="38">
        <v>71</v>
      </c>
      <c r="AC7" s="38">
        <v>4</v>
      </c>
      <c r="AD7" s="37">
        <v>0.95</v>
      </c>
      <c r="AE7" s="38">
        <v>57</v>
      </c>
      <c r="AF7" s="38">
        <v>51</v>
      </c>
      <c r="AG7" s="38">
        <v>6</v>
      </c>
      <c r="AH7" s="37">
        <v>0.89</v>
      </c>
      <c r="AI7" s="38">
        <v>67</v>
      </c>
      <c r="AJ7" s="38">
        <v>64</v>
      </c>
      <c r="AK7" s="38">
        <v>3</v>
      </c>
      <c r="AL7" s="37">
        <v>0.96</v>
      </c>
      <c r="AM7" s="38">
        <v>57</v>
      </c>
      <c r="AN7" s="38">
        <v>54</v>
      </c>
      <c r="AO7" s="38">
        <v>3</v>
      </c>
      <c r="AP7" s="37">
        <v>0.95</v>
      </c>
      <c r="AQ7" s="38">
        <v>1</v>
      </c>
      <c r="AR7" s="38">
        <v>1</v>
      </c>
      <c r="AS7" s="38">
        <v>0</v>
      </c>
      <c r="AT7" s="37">
        <v>1</v>
      </c>
      <c r="AU7" s="38">
        <v>6</v>
      </c>
      <c r="AV7" s="38">
        <v>5</v>
      </c>
      <c r="AW7" s="38">
        <v>1</v>
      </c>
      <c r="AX7" s="37">
        <v>0.83</v>
      </c>
      <c r="AY7" s="38">
        <v>4</v>
      </c>
      <c r="AZ7" s="38">
        <v>4</v>
      </c>
      <c r="BA7" s="38">
        <v>0</v>
      </c>
      <c r="BB7" s="37">
        <v>1</v>
      </c>
      <c r="BC7" s="38">
        <v>11</v>
      </c>
      <c r="BD7" s="38">
        <v>10</v>
      </c>
      <c r="BE7" s="38">
        <v>1</v>
      </c>
      <c r="BF7" s="37">
        <v>0.91</v>
      </c>
      <c r="BG7" s="38">
        <v>11</v>
      </c>
      <c r="BH7" s="38">
        <v>11</v>
      </c>
      <c r="BI7" s="38">
        <v>0</v>
      </c>
      <c r="BJ7" s="37">
        <v>1</v>
      </c>
      <c r="BK7" s="38">
        <v>23</v>
      </c>
      <c r="BL7" s="38">
        <v>21</v>
      </c>
      <c r="BM7" s="38">
        <v>2</v>
      </c>
      <c r="BN7" s="37">
        <v>0.91</v>
      </c>
      <c r="BO7" s="36">
        <v>42</v>
      </c>
      <c r="BP7" s="36">
        <v>39</v>
      </c>
      <c r="BQ7" s="36">
        <v>3</v>
      </c>
      <c r="BR7" s="37">
        <v>0.93</v>
      </c>
      <c r="BS7" s="38">
        <v>41</v>
      </c>
      <c r="BT7" s="38">
        <v>38</v>
      </c>
      <c r="BU7" s="38">
        <v>3</v>
      </c>
      <c r="BV7" s="37">
        <v>0.93</v>
      </c>
      <c r="BW7" s="38">
        <v>59</v>
      </c>
      <c r="BX7" s="38">
        <v>55</v>
      </c>
      <c r="BY7" s="38">
        <v>4</v>
      </c>
      <c r="BZ7" s="37">
        <v>0.93</v>
      </c>
      <c r="CA7" s="38">
        <v>54</v>
      </c>
      <c r="CB7" s="38">
        <v>46</v>
      </c>
      <c r="CC7" s="38">
        <v>8</v>
      </c>
      <c r="CD7" s="37">
        <v>0.85</v>
      </c>
      <c r="CE7" s="36">
        <f>SUM(CF7:CG7)</f>
        <v>61</v>
      </c>
      <c r="CF7" s="36">
        <v>59</v>
      </c>
      <c r="CG7" s="36">
        <v>2</v>
      </c>
      <c r="CH7" s="37">
        <f>CF7/CE7</f>
        <v>0.96721311475409832</v>
      </c>
      <c r="CI7" s="36">
        <f>SUM(CJ7:CK7)</f>
        <v>65</v>
      </c>
      <c r="CJ7" s="36">
        <v>60</v>
      </c>
      <c r="CK7" s="36">
        <v>5</v>
      </c>
      <c r="CL7" s="37">
        <f>CJ7/CI7</f>
        <v>0.92307692307692313</v>
      </c>
      <c r="CM7" s="36">
        <f>SUM(CN7:CO7)</f>
        <v>85</v>
      </c>
      <c r="CN7" s="36">
        <v>78</v>
      </c>
      <c r="CO7" s="36">
        <v>7</v>
      </c>
      <c r="CP7" s="37">
        <f>CN7/CM7</f>
        <v>0.91764705882352937</v>
      </c>
      <c r="CQ7" s="36">
        <f>SUM(CR7:CS7)</f>
        <v>83</v>
      </c>
      <c r="CR7" s="36">
        <v>75</v>
      </c>
      <c r="CS7" s="36">
        <v>8</v>
      </c>
      <c r="CT7" s="37">
        <f>CR7/CQ7</f>
        <v>0.90361445783132532</v>
      </c>
      <c r="CU7" s="36">
        <f>SUM(CV7:CW7)</f>
        <v>85</v>
      </c>
      <c r="CV7" s="36">
        <v>73</v>
      </c>
      <c r="CW7" s="36">
        <v>12</v>
      </c>
      <c r="CX7" s="37">
        <f>CV7/CU7</f>
        <v>0.85882352941176465</v>
      </c>
      <c r="CY7" s="36">
        <f>SUM(CZ7:DA7)</f>
        <v>93</v>
      </c>
      <c r="CZ7" s="36">
        <v>86</v>
      </c>
      <c r="DA7" s="36">
        <v>7</v>
      </c>
      <c r="DB7" s="37">
        <f>CZ7/CY7</f>
        <v>0.92473118279569888</v>
      </c>
      <c r="DC7" s="36">
        <f>SUM(DD7:DE7)</f>
        <v>83</v>
      </c>
      <c r="DD7" s="36">
        <v>75</v>
      </c>
      <c r="DE7" s="36">
        <v>8</v>
      </c>
      <c r="DF7" s="37">
        <f>DD7/DC7</f>
        <v>0.90361445783132532</v>
      </c>
      <c r="DG7" s="36">
        <f>SUM(DH7:DI7)</f>
        <v>75</v>
      </c>
      <c r="DH7" s="36">
        <v>69</v>
      </c>
      <c r="DI7" s="36">
        <v>6</v>
      </c>
      <c r="DJ7" s="37">
        <f>DH7/DG7</f>
        <v>0.92</v>
      </c>
      <c r="DK7" s="36">
        <f>SUM(C7,G7,K7,O7,S7,W7,AA7,AE7,AI7,AM7,AQ7,AU7,AY7,BC7,BG7,BK7,BO7,BS7,BW7,CA7,CE7,CI7,CM7,CQ7,CU7,CY7,DC7,DG7)</f>
        <v>1413</v>
      </c>
      <c r="DL7" s="36">
        <f>SUM(D7,H7,L7,P7,T7,X7,AB7,AF7,AJ7,AN7,AR7,AV7,AZ7,BD7,BH7,BL7,BP7,BT7,BX7,CB7,CF7,CJ7,CN7,CR7,CV7,CZ7,DD7,DH7)</f>
        <v>1310</v>
      </c>
      <c r="DM7" s="36">
        <f>SUM(E7,I7,M7,Q7,U7,Y7,AC7,AG7,AK7,AO7,AS7,AW7,BA7,BE7,BI7,BM7,BQ7,BU7,BY7,CC7,CG7,CK7,CO7,CS7,CW7,DA7,DE7,DI7)</f>
        <v>103</v>
      </c>
      <c r="DN7" s="37">
        <f>DL7/DK7</f>
        <v>0.92710544939844308</v>
      </c>
    </row>
    <row r="8" spans="1:118" x14ac:dyDescent="0.2">
      <c r="AI8" s="15"/>
      <c r="AJ8" s="15"/>
      <c r="AK8" s="15"/>
      <c r="AL8" s="12"/>
      <c r="AM8" s="12"/>
      <c r="AN8" s="12"/>
      <c r="AO8" s="12"/>
      <c r="AP8" s="12"/>
      <c r="AQ8" s="12"/>
      <c r="AR8" s="12"/>
      <c r="AS8" s="12"/>
      <c r="AT8" s="12"/>
      <c r="AU8" s="12"/>
      <c r="AV8" s="12"/>
      <c r="AW8" s="12"/>
      <c r="AX8" s="12"/>
      <c r="AY8" s="12"/>
      <c r="AZ8" s="12"/>
      <c r="BA8" s="12"/>
      <c r="BB8" s="12"/>
    </row>
    <row r="9" spans="1:118" x14ac:dyDescent="0.2">
      <c r="AI9" s="15"/>
      <c r="AJ9" s="15"/>
      <c r="AK9" s="15"/>
      <c r="AL9" s="12"/>
      <c r="AM9" s="12"/>
      <c r="AN9" s="12"/>
      <c r="AO9" s="12"/>
      <c r="AP9" s="12"/>
      <c r="AQ9" s="12"/>
      <c r="AR9" s="12"/>
      <c r="AS9" s="12"/>
      <c r="AT9" s="12"/>
      <c r="AU9" s="12"/>
      <c r="AV9" s="12"/>
      <c r="AW9" s="12"/>
      <c r="AX9" s="12"/>
      <c r="AY9" s="12"/>
      <c r="AZ9" s="12"/>
      <c r="BA9" s="12"/>
      <c r="BB9" s="12"/>
    </row>
  </sheetData>
  <phoneticPr fontId="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6"/>
  <sheetViews>
    <sheetView workbookViewId="0"/>
  </sheetViews>
  <sheetFormatPr defaultRowHeight="12.75" x14ac:dyDescent="0.2"/>
  <cols>
    <col min="1" max="1" width="19.28515625" style="17" customWidth="1"/>
    <col min="2" max="2" width="68.140625" style="17" customWidth="1"/>
    <col min="3" max="4" width="16.85546875" style="17" bestFit="1" customWidth="1"/>
    <col min="5" max="36" width="11.5703125" style="17" customWidth="1"/>
    <col min="37" max="37" width="13.140625" style="17" customWidth="1"/>
    <col min="38" max="38" width="13.5703125" style="17" bestFit="1" customWidth="1"/>
    <col min="39" max="16384" width="9.140625" style="17"/>
  </cols>
  <sheetData>
    <row r="1" spans="1:38" x14ac:dyDescent="0.2">
      <c r="A1" s="1" t="s">
        <v>61</v>
      </c>
      <c r="B1" s="17" t="s">
        <v>104</v>
      </c>
    </row>
    <row r="2" spans="1:38" ht="25.5" x14ac:dyDescent="0.2">
      <c r="A2" s="4" t="s">
        <v>33</v>
      </c>
      <c r="B2" s="19" t="s">
        <v>68</v>
      </c>
    </row>
    <row r="3" spans="1:38" ht="75" customHeight="1" x14ac:dyDescent="0.2">
      <c r="A3" s="4" t="s">
        <v>34</v>
      </c>
      <c r="B3" s="19" t="s">
        <v>118</v>
      </c>
      <c r="C3" s="19"/>
    </row>
    <row r="4" spans="1:38" ht="63.75" customHeight="1" x14ac:dyDescent="0.2">
      <c r="A4" s="4" t="s">
        <v>44</v>
      </c>
      <c r="B4" s="19" t="s">
        <v>96</v>
      </c>
      <c r="C4" s="19"/>
    </row>
    <row r="5" spans="1:38" x14ac:dyDescent="0.2">
      <c r="A5" s="4" t="s">
        <v>35</v>
      </c>
      <c r="B5" s="1" t="s">
        <v>55</v>
      </c>
      <c r="C5" s="1" t="s">
        <v>72</v>
      </c>
      <c r="D5" s="1" t="s">
        <v>54</v>
      </c>
      <c r="E5" s="6" t="s">
        <v>45</v>
      </c>
      <c r="F5" s="6" t="s">
        <v>46</v>
      </c>
      <c r="G5" s="6" t="s">
        <v>47</v>
      </c>
      <c r="H5" s="6" t="s">
        <v>48</v>
      </c>
      <c r="I5" s="6" t="s">
        <v>49</v>
      </c>
      <c r="J5" s="6" t="s">
        <v>50</v>
      </c>
      <c r="K5" s="6" t="s">
        <v>51</v>
      </c>
      <c r="L5" s="6" t="s">
        <v>52</v>
      </c>
      <c r="M5" s="6" t="s">
        <v>53</v>
      </c>
      <c r="N5" s="6" t="s">
        <v>71</v>
      </c>
      <c r="O5" s="6" t="s">
        <v>70</v>
      </c>
      <c r="P5" s="6" t="s">
        <v>88</v>
      </c>
      <c r="Q5" s="6" t="s">
        <v>99</v>
      </c>
      <c r="R5" s="6" t="s">
        <v>100</v>
      </c>
      <c r="S5" s="6" t="s">
        <v>101</v>
      </c>
      <c r="T5" s="6" t="s">
        <v>102</v>
      </c>
      <c r="U5" s="6" t="s">
        <v>114</v>
      </c>
      <c r="V5" s="6" t="s">
        <v>115</v>
      </c>
      <c r="W5" s="6" t="s">
        <v>116</v>
      </c>
      <c r="X5" s="6" t="s">
        <v>121</v>
      </c>
      <c r="Y5" s="6" t="s">
        <v>123</v>
      </c>
      <c r="Z5" s="6" t="s">
        <v>125</v>
      </c>
      <c r="AA5" s="6" t="s">
        <v>126</v>
      </c>
      <c r="AB5" s="6" t="s">
        <v>138</v>
      </c>
      <c r="AC5" s="6" t="s">
        <v>141</v>
      </c>
      <c r="AD5" s="6" t="s">
        <v>143</v>
      </c>
      <c r="AE5" s="6" t="s">
        <v>144</v>
      </c>
      <c r="AF5" s="6" t="s">
        <v>145</v>
      </c>
      <c r="AG5" s="6" t="s">
        <v>146</v>
      </c>
      <c r="AH5" s="6" t="s">
        <v>154</v>
      </c>
      <c r="AI5" s="6" t="s">
        <v>155</v>
      </c>
      <c r="AJ5" s="6" t="s">
        <v>157</v>
      </c>
      <c r="AK5" s="6" t="s">
        <v>43</v>
      </c>
      <c r="AL5" s="6" t="s">
        <v>86</v>
      </c>
    </row>
    <row r="6" spans="1:38" x14ac:dyDescent="0.2">
      <c r="B6" s="17" t="s">
        <v>56</v>
      </c>
      <c r="C6" s="17" t="s">
        <v>73</v>
      </c>
      <c r="D6" s="17" t="s">
        <v>57</v>
      </c>
      <c r="E6" s="18">
        <v>1</v>
      </c>
      <c r="F6" s="18">
        <v>21</v>
      </c>
      <c r="G6" s="18">
        <v>38</v>
      </c>
      <c r="H6" s="18">
        <v>32</v>
      </c>
      <c r="I6" s="18">
        <v>37</v>
      </c>
      <c r="J6" s="18">
        <v>59</v>
      </c>
      <c r="K6" s="18">
        <v>67</v>
      </c>
      <c r="L6" s="18">
        <v>99</v>
      </c>
      <c r="M6" s="18">
        <v>46</v>
      </c>
      <c r="N6" s="18">
        <v>91</v>
      </c>
      <c r="O6" s="18">
        <v>82</v>
      </c>
      <c r="P6" s="18">
        <v>120</v>
      </c>
      <c r="Q6" s="18">
        <v>124</v>
      </c>
      <c r="R6" s="18">
        <v>136</v>
      </c>
      <c r="S6" s="18">
        <v>3</v>
      </c>
      <c r="T6" s="18">
        <v>97</v>
      </c>
      <c r="U6" s="18">
        <v>49</v>
      </c>
      <c r="V6" s="18">
        <v>68</v>
      </c>
      <c r="W6" s="18">
        <v>100</v>
      </c>
      <c r="X6" s="18">
        <v>117</v>
      </c>
      <c r="Y6" s="18">
        <v>82</v>
      </c>
      <c r="Z6" s="18">
        <v>101</v>
      </c>
      <c r="AA6" s="18">
        <v>167</v>
      </c>
      <c r="AB6" s="18">
        <v>118</v>
      </c>
      <c r="AC6" s="18">
        <v>59</v>
      </c>
      <c r="AD6" s="18">
        <v>134</v>
      </c>
      <c r="AE6" s="18">
        <v>157</v>
      </c>
      <c r="AF6" s="18">
        <v>133</v>
      </c>
      <c r="AG6" s="18">
        <v>86</v>
      </c>
      <c r="AH6" s="18">
        <v>134</v>
      </c>
      <c r="AI6" s="18">
        <v>164</v>
      </c>
      <c r="AJ6" s="18">
        <v>139</v>
      </c>
      <c r="AK6" s="18">
        <f>SUM(E6:AJ6)</f>
        <v>2861</v>
      </c>
      <c r="AL6" s="8">
        <f>AK6/SUM($AK$6:$AK$11)</f>
        <v>7.8120306910957601E-2</v>
      </c>
    </row>
    <row r="7" spans="1:38" x14ac:dyDescent="0.2">
      <c r="B7" s="17" t="s">
        <v>56</v>
      </c>
      <c r="C7" s="17" t="s">
        <v>73</v>
      </c>
      <c r="D7" s="17" t="s">
        <v>59</v>
      </c>
      <c r="E7" s="18">
        <v>2</v>
      </c>
      <c r="F7" s="18">
        <v>5</v>
      </c>
      <c r="G7" s="18">
        <v>12</v>
      </c>
      <c r="H7" s="18">
        <v>15</v>
      </c>
      <c r="I7" s="18">
        <v>24</v>
      </c>
      <c r="J7" s="18">
        <v>38</v>
      </c>
      <c r="K7" s="18">
        <v>51</v>
      </c>
      <c r="L7" s="18">
        <v>77</v>
      </c>
      <c r="M7" s="18">
        <v>58</v>
      </c>
      <c r="N7" s="18">
        <v>74</v>
      </c>
      <c r="O7" s="18">
        <v>120</v>
      </c>
      <c r="P7" s="18">
        <v>118</v>
      </c>
      <c r="Q7" s="18">
        <v>136</v>
      </c>
      <c r="R7" s="18">
        <v>140</v>
      </c>
      <c r="S7" s="18">
        <v>8</v>
      </c>
      <c r="T7" s="18">
        <v>74</v>
      </c>
      <c r="U7" s="18">
        <v>42</v>
      </c>
      <c r="V7" s="18">
        <v>106</v>
      </c>
      <c r="W7" s="18">
        <v>111</v>
      </c>
      <c r="X7" s="18">
        <v>134</v>
      </c>
      <c r="Y7" s="18">
        <v>103</v>
      </c>
      <c r="Z7" s="18">
        <v>133</v>
      </c>
      <c r="AA7" s="18">
        <v>163</v>
      </c>
      <c r="AB7" s="18">
        <v>109</v>
      </c>
      <c r="AC7" s="18">
        <v>80</v>
      </c>
      <c r="AD7" s="18">
        <v>132</v>
      </c>
      <c r="AE7" s="18">
        <v>162</v>
      </c>
      <c r="AF7" s="18">
        <v>158</v>
      </c>
      <c r="AG7" s="18">
        <v>118</v>
      </c>
      <c r="AH7" s="18">
        <v>164</v>
      </c>
      <c r="AI7" s="18">
        <v>180</v>
      </c>
      <c r="AJ7" s="18">
        <v>156</v>
      </c>
      <c r="AK7" s="18">
        <f>SUM(E7:AJ7)</f>
        <v>3003</v>
      </c>
      <c r="AL7" s="8">
        <f>AK7/SUM($AK$6:$AK$11)</f>
        <v>8.199765174890096E-2</v>
      </c>
    </row>
    <row r="8" spans="1:38" x14ac:dyDescent="0.2">
      <c r="B8" s="17" t="s">
        <v>56</v>
      </c>
      <c r="C8" s="17" t="s">
        <v>73</v>
      </c>
      <c r="D8" s="17" t="s">
        <v>58</v>
      </c>
      <c r="E8" s="17">
        <v>0</v>
      </c>
      <c r="F8" s="17">
        <v>0</v>
      </c>
      <c r="G8" s="18">
        <v>1</v>
      </c>
      <c r="H8" s="18">
        <v>1</v>
      </c>
      <c r="I8" s="18">
        <v>3</v>
      </c>
      <c r="J8" s="18">
        <v>2</v>
      </c>
      <c r="K8" s="18">
        <v>7</v>
      </c>
      <c r="L8" s="18">
        <v>4</v>
      </c>
      <c r="M8" s="18">
        <v>11</v>
      </c>
      <c r="N8" s="18">
        <v>13</v>
      </c>
      <c r="O8" s="18">
        <v>17</v>
      </c>
      <c r="P8" s="18">
        <v>13</v>
      </c>
      <c r="Q8" s="18">
        <v>6</v>
      </c>
      <c r="R8" s="18">
        <v>17</v>
      </c>
      <c r="S8" s="18">
        <v>1</v>
      </c>
      <c r="T8" s="18">
        <v>3</v>
      </c>
      <c r="U8" s="18">
        <v>5</v>
      </c>
      <c r="V8" s="18">
        <v>10</v>
      </c>
      <c r="W8" s="18">
        <v>12</v>
      </c>
      <c r="X8" s="18">
        <v>8</v>
      </c>
      <c r="Y8" s="18">
        <v>5</v>
      </c>
      <c r="Z8" s="18">
        <v>10</v>
      </c>
      <c r="AA8" s="18">
        <v>6</v>
      </c>
      <c r="AB8" s="18">
        <v>11</v>
      </c>
      <c r="AC8" s="18">
        <v>4</v>
      </c>
      <c r="AD8" s="18">
        <v>6</v>
      </c>
      <c r="AE8" s="18">
        <v>7</v>
      </c>
      <c r="AF8" s="18">
        <v>5</v>
      </c>
      <c r="AG8" s="18">
        <v>10</v>
      </c>
      <c r="AH8" s="18">
        <v>8</v>
      </c>
      <c r="AI8" s="18">
        <v>1</v>
      </c>
      <c r="AJ8" s="18">
        <v>1</v>
      </c>
      <c r="AK8" s="18">
        <f t="shared" ref="AK8:AK15" si="0">SUM(E8:AJ8)</f>
        <v>208</v>
      </c>
      <c r="AL8" s="8">
        <f t="shared" ref="AL8:AL11" si="1">AK8/SUM($AK$6:$AK$11)</f>
        <v>5.679491030226907E-3</v>
      </c>
    </row>
    <row r="9" spans="1:38" x14ac:dyDescent="0.2">
      <c r="B9" s="17" t="s">
        <v>56</v>
      </c>
      <c r="C9" s="17" t="s">
        <v>74</v>
      </c>
      <c r="D9" s="17" t="s">
        <v>57</v>
      </c>
      <c r="E9" s="18">
        <v>60</v>
      </c>
      <c r="F9" s="18">
        <v>136</v>
      </c>
      <c r="G9" s="18">
        <v>160</v>
      </c>
      <c r="H9" s="18">
        <v>175</v>
      </c>
      <c r="I9" s="18">
        <v>710</v>
      </c>
      <c r="J9" s="18">
        <v>1254</v>
      </c>
      <c r="K9" s="18">
        <v>1151</v>
      </c>
      <c r="L9" s="18">
        <v>804</v>
      </c>
      <c r="M9" s="18">
        <v>1014</v>
      </c>
      <c r="N9" s="18">
        <v>1258</v>
      </c>
      <c r="O9" s="18">
        <v>1273</v>
      </c>
      <c r="P9" s="18">
        <v>1138</v>
      </c>
      <c r="Q9" s="18">
        <v>912</v>
      </c>
      <c r="R9" s="18">
        <v>910</v>
      </c>
      <c r="S9" s="18">
        <v>84</v>
      </c>
      <c r="T9" s="18">
        <v>903</v>
      </c>
      <c r="U9" s="18">
        <v>326</v>
      </c>
      <c r="V9" s="18">
        <v>516</v>
      </c>
      <c r="W9" s="18">
        <v>742</v>
      </c>
      <c r="X9" s="18">
        <v>1151</v>
      </c>
      <c r="Y9" s="18">
        <v>603</v>
      </c>
      <c r="Z9" s="18">
        <v>617</v>
      </c>
      <c r="AA9" s="18">
        <v>830</v>
      </c>
      <c r="AB9" s="18">
        <v>885</v>
      </c>
      <c r="AC9" s="18">
        <v>485</v>
      </c>
      <c r="AD9" s="18">
        <v>692</v>
      </c>
      <c r="AE9" s="18">
        <v>744</v>
      </c>
      <c r="AF9" s="18">
        <v>576</v>
      </c>
      <c r="AG9" s="18">
        <v>457</v>
      </c>
      <c r="AH9" s="18">
        <v>614</v>
      </c>
      <c r="AI9" s="18">
        <v>675</v>
      </c>
      <c r="AJ9" s="18">
        <v>588</v>
      </c>
      <c r="AK9" s="18">
        <f t="shared" si="0"/>
        <v>22443</v>
      </c>
      <c r="AL9" s="8">
        <f t="shared" si="1"/>
        <v>0.61281162111241572</v>
      </c>
    </row>
    <row r="10" spans="1:38" x14ac:dyDescent="0.2">
      <c r="B10" s="17" t="s">
        <v>56</v>
      </c>
      <c r="C10" s="17" t="s">
        <v>74</v>
      </c>
      <c r="D10" s="17" t="s">
        <v>59</v>
      </c>
      <c r="E10" s="18">
        <v>15</v>
      </c>
      <c r="F10" s="18">
        <v>20</v>
      </c>
      <c r="G10" s="18">
        <v>22</v>
      </c>
      <c r="H10" s="18">
        <v>33</v>
      </c>
      <c r="I10" s="18">
        <v>253</v>
      </c>
      <c r="J10" s="18">
        <v>523</v>
      </c>
      <c r="K10" s="18">
        <v>623</v>
      </c>
      <c r="L10" s="18">
        <v>348</v>
      </c>
      <c r="M10" s="18">
        <v>373</v>
      </c>
      <c r="N10" s="18">
        <v>541</v>
      </c>
      <c r="O10" s="18">
        <v>614</v>
      </c>
      <c r="P10" s="18">
        <v>452</v>
      </c>
      <c r="Q10" s="18">
        <v>330</v>
      </c>
      <c r="R10" s="18">
        <v>445</v>
      </c>
      <c r="S10" s="18">
        <v>45</v>
      </c>
      <c r="T10" s="18">
        <v>401</v>
      </c>
      <c r="U10" s="18">
        <v>82</v>
      </c>
      <c r="V10" s="18">
        <v>229</v>
      </c>
      <c r="W10" s="18">
        <v>290</v>
      </c>
      <c r="X10" s="18">
        <v>305</v>
      </c>
      <c r="Y10" s="18">
        <v>154</v>
      </c>
      <c r="Z10" s="18">
        <v>204</v>
      </c>
      <c r="AA10" s="18">
        <v>252</v>
      </c>
      <c r="AB10" s="18">
        <v>216</v>
      </c>
      <c r="AC10" s="18">
        <v>101</v>
      </c>
      <c r="AD10" s="18">
        <v>191</v>
      </c>
      <c r="AE10" s="18">
        <v>165</v>
      </c>
      <c r="AF10" s="18">
        <v>160</v>
      </c>
      <c r="AG10" s="18">
        <v>129</v>
      </c>
      <c r="AH10" s="18">
        <v>198</v>
      </c>
      <c r="AI10" s="18">
        <v>177</v>
      </c>
      <c r="AJ10" s="18">
        <v>126</v>
      </c>
      <c r="AK10" s="18">
        <f t="shared" si="0"/>
        <v>8017</v>
      </c>
      <c r="AL10" s="8">
        <f t="shared" si="1"/>
        <v>0.21890615187177456</v>
      </c>
    </row>
    <row r="11" spans="1:38" x14ac:dyDescent="0.2">
      <c r="B11" s="17" t="s">
        <v>56</v>
      </c>
      <c r="C11" s="17" t="s">
        <v>74</v>
      </c>
      <c r="D11" s="17" t="s">
        <v>58</v>
      </c>
      <c r="E11" s="18">
        <v>0</v>
      </c>
      <c r="F11" s="18">
        <v>0</v>
      </c>
      <c r="G11" s="18">
        <v>0</v>
      </c>
      <c r="H11" s="18">
        <v>3</v>
      </c>
      <c r="I11" s="18">
        <v>11</v>
      </c>
      <c r="J11" s="18">
        <v>4</v>
      </c>
      <c r="K11" s="18">
        <v>8</v>
      </c>
      <c r="L11" s="18">
        <v>5</v>
      </c>
      <c r="M11" s="18">
        <v>8</v>
      </c>
      <c r="N11" s="18">
        <v>4</v>
      </c>
      <c r="O11" s="18">
        <v>7</v>
      </c>
      <c r="P11" s="18">
        <v>7</v>
      </c>
      <c r="Q11" s="18">
        <v>3</v>
      </c>
      <c r="R11" s="18">
        <v>3</v>
      </c>
      <c r="S11" s="18"/>
      <c r="T11" s="18">
        <v>3</v>
      </c>
      <c r="U11" s="18">
        <v>1</v>
      </c>
      <c r="V11" s="18">
        <v>1</v>
      </c>
      <c r="W11" s="18">
        <v>1</v>
      </c>
      <c r="X11" s="18">
        <v>5</v>
      </c>
      <c r="Y11" s="18">
        <v>4</v>
      </c>
      <c r="Z11" s="18"/>
      <c r="AA11" s="18">
        <v>3</v>
      </c>
      <c r="AB11" s="18">
        <v>3</v>
      </c>
      <c r="AC11" s="18">
        <v>2</v>
      </c>
      <c r="AD11" s="18"/>
      <c r="AE11" s="18">
        <v>3</v>
      </c>
      <c r="AF11" s="18">
        <v>1</v>
      </c>
      <c r="AG11" s="18"/>
      <c r="AH11" s="18"/>
      <c r="AI11" s="18">
        <v>1</v>
      </c>
      <c r="AJ11" s="18"/>
      <c r="AK11" s="18">
        <f t="shared" si="0"/>
        <v>91</v>
      </c>
      <c r="AL11" s="8">
        <f t="shared" si="1"/>
        <v>2.4847773257242714E-3</v>
      </c>
    </row>
    <row r="12" spans="1:38" x14ac:dyDescent="0.2">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8"/>
    </row>
    <row r="13" spans="1:38" x14ac:dyDescent="0.2">
      <c r="B13" s="17" t="s">
        <v>60</v>
      </c>
      <c r="C13" s="17" t="s">
        <v>73</v>
      </c>
      <c r="D13" s="17" t="s">
        <v>57</v>
      </c>
      <c r="E13" s="18">
        <v>0</v>
      </c>
      <c r="F13" s="18">
        <v>0</v>
      </c>
      <c r="G13" s="18">
        <v>0</v>
      </c>
      <c r="H13" s="18">
        <v>0</v>
      </c>
      <c r="I13" s="18">
        <v>0</v>
      </c>
      <c r="J13" s="18">
        <v>0</v>
      </c>
      <c r="K13" s="18">
        <v>0</v>
      </c>
      <c r="L13" s="18">
        <v>0</v>
      </c>
      <c r="M13" s="18">
        <v>5</v>
      </c>
      <c r="N13" s="18">
        <v>22</v>
      </c>
      <c r="O13" s="18">
        <v>57</v>
      </c>
      <c r="P13" s="18">
        <v>87</v>
      </c>
      <c r="Q13" s="18">
        <v>31</v>
      </c>
      <c r="R13" s="18">
        <v>52</v>
      </c>
      <c r="S13" s="18">
        <v>2</v>
      </c>
      <c r="T13" s="18">
        <v>33</v>
      </c>
      <c r="U13" s="18">
        <v>9</v>
      </c>
      <c r="V13" s="18">
        <v>40</v>
      </c>
      <c r="W13" s="18">
        <v>81</v>
      </c>
      <c r="X13" s="18">
        <v>86</v>
      </c>
      <c r="Y13" s="18">
        <v>60</v>
      </c>
      <c r="Z13" s="18">
        <v>100</v>
      </c>
      <c r="AA13" s="18">
        <v>107</v>
      </c>
      <c r="AB13" s="18">
        <v>111</v>
      </c>
      <c r="AC13" s="18">
        <v>69</v>
      </c>
      <c r="AD13" s="18">
        <v>129</v>
      </c>
      <c r="AE13" s="18">
        <v>159</v>
      </c>
      <c r="AF13" s="18">
        <v>143</v>
      </c>
      <c r="AG13" s="18">
        <v>86</v>
      </c>
      <c r="AH13" s="18">
        <v>160</v>
      </c>
      <c r="AI13" s="18">
        <v>165</v>
      </c>
      <c r="AJ13" s="18">
        <v>139</v>
      </c>
      <c r="AK13" s="18">
        <f t="shared" si="0"/>
        <v>1933</v>
      </c>
      <c r="AL13" s="8">
        <f>AK13/SUM($AK$13:$AK$15)</f>
        <v>0.7667592225307418</v>
      </c>
    </row>
    <row r="14" spans="1:38" x14ac:dyDescent="0.2">
      <c r="B14" s="17" t="s">
        <v>60</v>
      </c>
      <c r="C14" s="17" t="s">
        <v>73</v>
      </c>
      <c r="D14" s="17" t="s">
        <v>59</v>
      </c>
      <c r="E14" s="18">
        <v>0</v>
      </c>
      <c r="F14" s="18">
        <v>0</v>
      </c>
      <c r="G14" s="18">
        <v>0</v>
      </c>
      <c r="H14" s="18">
        <v>0</v>
      </c>
      <c r="I14" s="18">
        <v>0</v>
      </c>
      <c r="J14" s="18">
        <v>0</v>
      </c>
      <c r="K14" s="18">
        <v>0</v>
      </c>
      <c r="L14" s="18">
        <v>1</v>
      </c>
      <c r="M14" s="18">
        <v>6</v>
      </c>
      <c r="N14" s="18">
        <v>3</v>
      </c>
      <c r="O14" s="18">
        <v>9</v>
      </c>
      <c r="P14" s="18">
        <v>18</v>
      </c>
      <c r="Q14" s="18">
        <v>7</v>
      </c>
      <c r="R14" s="18">
        <v>17</v>
      </c>
      <c r="S14" s="18">
        <v>0</v>
      </c>
      <c r="T14" s="18">
        <v>7</v>
      </c>
      <c r="U14" s="18">
        <v>6</v>
      </c>
      <c r="V14" s="18">
        <v>12</v>
      </c>
      <c r="W14" s="18">
        <v>32</v>
      </c>
      <c r="X14" s="18">
        <v>40</v>
      </c>
      <c r="Y14" s="18">
        <v>15</v>
      </c>
      <c r="Z14" s="18">
        <v>24</v>
      </c>
      <c r="AA14" s="18">
        <v>29</v>
      </c>
      <c r="AB14" s="18">
        <v>30</v>
      </c>
      <c r="AC14" s="18">
        <v>15</v>
      </c>
      <c r="AD14" s="18">
        <v>27</v>
      </c>
      <c r="AE14" s="18">
        <v>44</v>
      </c>
      <c r="AF14" s="18">
        <v>31</v>
      </c>
      <c r="AG14" s="18">
        <v>24</v>
      </c>
      <c r="AH14" s="18">
        <v>38</v>
      </c>
      <c r="AI14" s="18">
        <v>56</v>
      </c>
      <c r="AJ14" s="18">
        <v>26</v>
      </c>
      <c r="AK14" s="18">
        <f t="shared" si="0"/>
        <v>517</v>
      </c>
      <c r="AL14" s="8">
        <f>AK14/SUM($AK$13:$AK$15)</f>
        <v>0.20507735025783419</v>
      </c>
    </row>
    <row r="15" spans="1:38" x14ac:dyDescent="0.2">
      <c r="B15" s="17" t="s">
        <v>60</v>
      </c>
      <c r="C15" s="17" t="s">
        <v>73</v>
      </c>
      <c r="D15" s="17" t="s">
        <v>58</v>
      </c>
      <c r="E15" s="18">
        <v>0</v>
      </c>
      <c r="F15" s="18">
        <v>0</v>
      </c>
      <c r="G15" s="18">
        <v>0</v>
      </c>
      <c r="H15" s="18">
        <v>0</v>
      </c>
      <c r="I15" s="18">
        <v>0</v>
      </c>
      <c r="J15" s="18">
        <v>0</v>
      </c>
      <c r="K15" s="18">
        <v>0</v>
      </c>
      <c r="L15" s="18">
        <v>0</v>
      </c>
      <c r="M15" s="18">
        <v>1</v>
      </c>
      <c r="N15" s="18">
        <v>5</v>
      </c>
      <c r="O15" s="18">
        <v>4</v>
      </c>
      <c r="P15" s="18">
        <v>3</v>
      </c>
      <c r="Q15" s="18">
        <v>0</v>
      </c>
      <c r="R15" s="18">
        <v>3</v>
      </c>
      <c r="S15" s="18">
        <v>0</v>
      </c>
      <c r="T15" s="18">
        <v>0</v>
      </c>
      <c r="U15" s="18">
        <v>1</v>
      </c>
      <c r="V15" s="18">
        <v>5</v>
      </c>
      <c r="W15" s="18">
        <v>4</v>
      </c>
      <c r="X15" s="18">
        <v>3</v>
      </c>
      <c r="Y15" s="18">
        <v>6</v>
      </c>
      <c r="Z15" s="18">
        <v>2</v>
      </c>
      <c r="AA15" s="18">
        <v>7</v>
      </c>
      <c r="AB15" s="18">
        <v>1</v>
      </c>
      <c r="AC15" s="18">
        <v>3</v>
      </c>
      <c r="AD15" s="18">
        <v>8</v>
      </c>
      <c r="AE15" s="18">
        <v>3</v>
      </c>
      <c r="AF15" s="18">
        <v>3</v>
      </c>
      <c r="AG15" s="18">
        <v>5</v>
      </c>
      <c r="AH15" s="18">
        <v>3</v>
      </c>
      <c r="AI15" s="18">
        <v>1</v>
      </c>
      <c r="AJ15" s="18">
        <v>0</v>
      </c>
      <c r="AK15" s="18">
        <f t="shared" si="0"/>
        <v>71</v>
      </c>
      <c r="AL15" s="8">
        <f>AK15/SUM($AK$13:$AK$15)</f>
        <v>2.8163427211424039E-2</v>
      </c>
    </row>
    <row r="16" spans="1:38" x14ac:dyDescent="0.2">
      <c r="AK16" s="18"/>
    </row>
  </sheetData>
  <phoneticPr fontId="4" type="noConversion"/>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8"/>
  <sheetViews>
    <sheetView workbookViewId="0"/>
  </sheetViews>
  <sheetFormatPr defaultRowHeight="12.75" x14ac:dyDescent="0.2"/>
  <cols>
    <col min="1" max="1" width="19.28515625" style="17" customWidth="1"/>
    <col min="2" max="2" width="68.140625" style="17" customWidth="1"/>
    <col min="3" max="34" width="11.5703125" style="17" customWidth="1"/>
    <col min="35" max="36" width="13.5703125" style="17" bestFit="1" customWidth="1"/>
    <col min="37" max="16384" width="9.140625" style="17"/>
  </cols>
  <sheetData>
    <row r="1" spans="1:36" x14ac:dyDescent="0.2">
      <c r="A1" s="1" t="s">
        <v>61</v>
      </c>
      <c r="B1" s="17" t="s">
        <v>104</v>
      </c>
    </row>
    <row r="2" spans="1:36" ht="25.5" x14ac:dyDescent="0.2">
      <c r="A2" s="4" t="s">
        <v>33</v>
      </c>
      <c r="B2" s="19" t="s">
        <v>69</v>
      </c>
    </row>
    <row r="3" spans="1:36" ht="75" customHeight="1" x14ac:dyDescent="0.2">
      <c r="A3" s="4" t="s">
        <v>34</v>
      </c>
      <c r="B3" s="19" t="s">
        <v>119</v>
      </c>
    </row>
    <row r="4" spans="1:36" ht="63.75" customHeight="1" x14ac:dyDescent="0.2">
      <c r="A4" s="4" t="s">
        <v>44</v>
      </c>
      <c r="B4" s="19" t="s">
        <v>97</v>
      </c>
    </row>
    <row r="5" spans="1:36" x14ac:dyDescent="0.2">
      <c r="A5" s="4" t="s">
        <v>35</v>
      </c>
      <c r="B5" s="1" t="s">
        <v>54</v>
      </c>
      <c r="C5" s="6" t="s">
        <v>45</v>
      </c>
      <c r="D5" s="6" t="s">
        <v>46</v>
      </c>
      <c r="E5" s="6" t="s">
        <v>47</v>
      </c>
      <c r="F5" s="6" t="s">
        <v>48</v>
      </c>
      <c r="G5" s="6" t="s">
        <v>49</v>
      </c>
      <c r="H5" s="6" t="s">
        <v>50</v>
      </c>
      <c r="I5" s="6" t="s">
        <v>51</v>
      </c>
      <c r="J5" s="6" t="s">
        <v>52</v>
      </c>
      <c r="K5" s="6" t="s">
        <v>53</v>
      </c>
      <c r="L5" s="6" t="s">
        <v>71</v>
      </c>
      <c r="M5" s="6" t="s">
        <v>70</v>
      </c>
      <c r="N5" s="6" t="s">
        <v>88</v>
      </c>
      <c r="O5" s="6" t="s">
        <v>99</v>
      </c>
      <c r="P5" s="6" t="s">
        <v>100</v>
      </c>
      <c r="Q5" s="6" t="s">
        <v>101</v>
      </c>
      <c r="R5" s="6" t="s">
        <v>102</v>
      </c>
      <c r="S5" s="6" t="s">
        <v>114</v>
      </c>
      <c r="T5" s="6" t="s">
        <v>115</v>
      </c>
      <c r="U5" s="6" t="s">
        <v>116</v>
      </c>
      <c r="V5" s="6" t="s">
        <v>121</v>
      </c>
      <c r="W5" s="6" t="s">
        <v>123</v>
      </c>
      <c r="X5" s="6" t="s">
        <v>125</v>
      </c>
      <c r="Y5" s="6" t="s">
        <v>126</v>
      </c>
      <c r="Z5" s="6" t="s">
        <v>138</v>
      </c>
      <c r="AA5" s="6" t="s">
        <v>140</v>
      </c>
      <c r="AB5" s="6" t="s">
        <v>143</v>
      </c>
      <c r="AC5" s="6" t="s">
        <v>144</v>
      </c>
      <c r="AD5" s="6" t="s">
        <v>145</v>
      </c>
      <c r="AE5" s="6" t="s">
        <v>146</v>
      </c>
      <c r="AF5" s="6" t="s">
        <v>154</v>
      </c>
      <c r="AG5" s="6" t="s">
        <v>155</v>
      </c>
      <c r="AH5" s="6" t="s">
        <v>157</v>
      </c>
      <c r="AI5" s="6" t="s">
        <v>43</v>
      </c>
      <c r="AJ5" s="6" t="s">
        <v>86</v>
      </c>
    </row>
    <row r="6" spans="1:36" x14ac:dyDescent="0.2">
      <c r="B6" s="17" t="s">
        <v>57</v>
      </c>
      <c r="C6" s="18">
        <v>0</v>
      </c>
      <c r="D6" s="18">
        <v>28</v>
      </c>
      <c r="E6" s="18">
        <v>92</v>
      </c>
      <c r="F6" s="18">
        <v>95</v>
      </c>
      <c r="G6" s="18">
        <v>38</v>
      </c>
      <c r="H6" s="18">
        <v>166</v>
      </c>
      <c r="I6" s="18">
        <v>162</v>
      </c>
      <c r="J6" s="18">
        <v>181</v>
      </c>
      <c r="K6" s="18">
        <v>107</v>
      </c>
      <c r="L6" s="18">
        <v>216</v>
      </c>
      <c r="M6" s="18">
        <v>247</v>
      </c>
      <c r="N6" s="18">
        <v>305</v>
      </c>
      <c r="O6" s="18">
        <v>127</v>
      </c>
      <c r="P6" s="18">
        <v>186</v>
      </c>
      <c r="Q6" s="18">
        <v>38</v>
      </c>
      <c r="R6" s="18">
        <v>260</v>
      </c>
      <c r="S6" s="18">
        <v>76</v>
      </c>
      <c r="T6" s="18">
        <v>132</v>
      </c>
      <c r="U6" s="18">
        <v>124</v>
      </c>
      <c r="V6" s="18">
        <v>118</v>
      </c>
      <c r="W6" s="18">
        <v>87</v>
      </c>
      <c r="X6" s="18">
        <v>92</v>
      </c>
      <c r="Y6" s="18">
        <v>134</v>
      </c>
      <c r="Z6" s="18">
        <v>123</v>
      </c>
      <c r="AA6" s="18">
        <v>92</v>
      </c>
      <c r="AB6" s="18">
        <v>138</v>
      </c>
      <c r="AC6" s="18">
        <v>151</v>
      </c>
      <c r="AD6" s="18">
        <v>122</v>
      </c>
      <c r="AE6" s="18">
        <v>105</v>
      </c>
      <c r="AF6" s="18">
        <v>180</v>
      </c>
      <c r="AG6" s="18">
        <v>166</v>
      </c>
      <c r="AH6" s="18">
        <v>103</v>
      </c>
      <c r="AI6" s="18">
        <f>SUM(C6:AH6)</f>
        <v>4191</v>
      </c>
      <c r="AJ6" s="8">
        <f>AI6/SUM($AI$6:$AI$8)</f>
        <v>0.90616216216216217</v>
      </c>
    </row>
    <row r="7" spans="1:36" x14ac:dyDescent="0.2">
      <c r="B7" s="17" t="s">
        <v>59</v>
      </c>
      <c r="C7" s="17">
        <v>0</v>
      </c>
      <c r="D7" s="17">
        <v>0</v>
      </c>
      <c r="E7" s="18">
        <v>7</v>
      </c>
      <c r="F7" s="18">
        <v>7</v>
      </c>
      <c r="G7" s="18">
        <v>4</v>
      </c>
      <c r="H7" s="18">
        <v>5</v>
      </c>
      <c r="I7" s="18">
        <v>11</v>
      </c>
      <c r="J7" s="18">
        <v>24</v>
      </c>
      <c r="K7" s="18">
        <v>9</v>
      </c>
      <c r="L7" s="18">
        <v>24</v>
      </c>
      <c r="M7" s="18">
        <v>25</v>
      </c>
      <c r="N7" s="18">
        <v>23</v>
      </c>
      <c r="O7" s="18">
        <v>11</v>
      </c>
      <c r="P7" s="18">
        <v>33</v>
      </c>
      <c r="Q7" s="18">
        <v>13</v>
      </c>
      <c r="R7" s="18">
        <v>30</v>
      </c>
      <c r="S7" s="18">
        <v>2</v>
      </c>
      <c r="T7" s="18">
        <v>13</v>
      </c>
      <c r="U7" s="18">
        <v>16</v>
      </c>
      <c r="V7" s="18">
        <v>15</v>
      </c>
      <c r="W7" s="18">
        <v>5</v>
      </c>
      <c r="X7" s="18">
        <v>13</v>
      </c>
      <c r="Y7" s="18">
        <v>8</v>
      </c>
      <c r="Z7" s="18">
        <v>15</v>
      </c>
      <c r="AA7" s="18">
        <v>8</v>
      </c>
      <c r="AB7" s="18">
        <v>13</v>
      </c>
      <c r="AC7" s="18">
        <v>20</v>
      </c>
      <c r="AD7" s="18">
        <v>13</v>
      </c>
      <c r="AE7" s="18">
        <v>9</v>
      </c>
      <c r="AF7" s="18">
        <v>8</v>
      </c>
      <c r="AG7" s="18">
        <v>15</v>
      </c>
      <c r="AH7" s="18">
        <v>11</v>
      </c>
      <c r="AI7" s="18">
        <f t="shared" ref="AI7:AI8" si="0">SUM(C7:AH7)</f>
        <v>410</v>
      </c>
      <c r="AJ7" s="8">
        <f>AI7/SUM($AI$6:$AI$8)</f>
        <v>8.8648648648648645E-2</v>
      </c>
    </row>
    <row r="8" spans="1:36" x14ac:dyDescent="0.2">
      <c r="B8" s="17" t="s">
        <v>58</v>
      </c>
      <c r="C8" s="17">
        <v>0</v>
      </c>
      <c r="D8" s="17">
        <v>0</v>
      </c>
      <c r="E8" s="17">
        <v>0</v>
      </c>
      <c r="F8" s="17">
        <v>0</v>
      </c>
      <c r="G8" s="18">
        <v>1</v>
      </c>
      <c r="H8" s="18">
        <v>1</v>
      </c>
      <c r="I8" s="18">
        <v>1</v>
      </c>
      <c r="J8" s="18">
        <v>1</v>
      </c>
      <c r="K8" s="18">
        <v>2</v>
      </c>
      <c r="L8" s="18">
        <v>1</v>
      </c>
      <c r="M8" s="18">
        <v>1</v>
      </c>
      <c r="N8" s="18">
        <v>1</v>
      </c>
      <c r="O8" s="18">
        <v>1</v>
      </c>
      <c r="P8" s="18">
        <v>1</v>
      </c>
      <c r="Q8" s="18">
        <v>0</v>
      </c>
      <c r="R8" s="18">
        <v>0</v>
      </c>
      <c r="S8" s="18">
        <v>0</v>
      </c>
      <c r="T8" s="18">
        <v>0</v>
      </c>
      <c r="U8" s="18">
        <v>0</v>
      </c>
      <c r="V8" s="18">
        <v>3</v>
      </c>
      <c r="W8" s="18">
        <v>1</v>
      </c>
      <c r="X8" s="18">
        <v>2</v>
      </c>
      <c r="Y8" s="18">
        <v>1</v>
      </c>
      <c r="Z8" s="18">
        <v>2</v>
      </c>
      <c r="AA8" s="18">
        <v>0</v>
      </c>
      <c r="AB8" s="18">
        <v>0</v>
      </c>
      <c r="AC8" s="18">
        <v>1</v>
      </c>
      <c r="AD8" s="18">
        <v>1</v>
      </c>
      <c r="AE8" s="18">
        <v>0</v>
      </c>
      <c r="AF8" s="18">
        <v>2</v>
      </c>
      <c r="AG8" s="18">
        <v>0</v>
      </c>
      <c r="AH8" s="18">
        <v>0</v>
      </c>
      <c r="AI8" s="18">
        <f t="shared" si="0"/>
        <v>24</v>
      </c>
      <c r="AJ8" s="8">
        <f>AI8/SUM($AI$6:$AI$8)</f>
        <v>5.1891891891891889E-3</v>
      </c>
    </row>
  </sheetData>
  <phoneticPr fontId="4" type="noConversion"/>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58"/>
  <sheetViews>
    <sheetView zoomScaleNormal="100" workbookViewId="0"/>
  </sheetViews>
  <sheetFormatPr defaultRowHeight="12.75" x14ac:dyDescent="0.2"/>
  <cols>
    <col min="1" max="1" width="17.85546875" customWidth="1"/>
    <col min="2" max="2" width="27.140625" customWidth="1"/>
    <col min="3" max="3" width="26.28515625" customWidth="1"/>
    <col min="4" max="4" width="8.85546875" customWidth="1"/>
    <col min="5" max="18" width="10" customWidth="1"/>
    <col min="19" max="25" width="10" style="27" customWidth="1"/>
    <col min="26" max="32" width="10" customWidth="1"/>
    <col min="33" max="33" width="10" bestFit="1" customWidth="1"/>
  </cols>
  <sheetData>
    <row r="1" spans="1:33" x14ac:dyDescent="0.2">
      <c r="A1" s="1" t="s">
        <v>61</v>
      </c>
      <c r="B1" s="17" t="s">
        <v>106</v>
      </c>
      <c r="C1" s="17"/>
      <c r="D1" s="17"/>
      <c r="E1" s="17"/>
      <c r="F1" s="17"/>
      <c r="G1" s="17"/>
      <c r="H1" s="17"/>
      <c r="I1" s="17"/>
      <c r="J1" s="17"/>
      <c r="K1" s="17"/>
      <c r="L1" s="17"/>
      <c r="M1" s="17"/>
      <c r="N1" s="17"/>
      <c r="O1" s="17"/>
      <c r="P1" s="17"/>
      <c r="Q1" s="17"/>
      <c r="R1" s="17"/>
      <c r="S1" s="22"/>
      <c r="T1" s="22"/>
      <c r="U1" s="22"/>
      <c r="V1" s="22"/>
      <c r="W1" s="22"/>
      <c r="X1" s="22"/>
      <c r="Y1" s="22"/>
      <c r="AG1" s="17"/>
    </row>
    <row r="2" spans="1:33" x14ac:dyDescent="0.2">
      <c r="A2" s="4" t="s">
        <v>33</v>
      </c>
      <c r="B2" s="20" t="s">
        <v>109</v>
      </c>
      <c r="C2" s="17"/>
      <c r="D2" s="17"/>
      <c r="E2" s="17"/>
      <c r="F2" s="17"/>
      <c r="G2" s="17"/>
      <c r="H2" s="17"/>
      <c r="I2" s="17"/>
      <c r="J2" s="17"/>
      <c r="K2" s="17"/>
      <c r="L2" s="17"/>
      <c r="M2" s="17"/>
      <c r="N2" s="17"/>
      <c r="O2" s="17"/>
      <c r="P2" s="17"/>
      <c r="Q2" s="17"/>
      <c r="R2" s="17"/>
      <c r="S2" s="22"/>
      <c r="T2" s="22"/>
      <c r="U2" s="22"/>
      <c r="V2" s="22"/>
      <c r="W2" s="22"/>
      <c r="X2" s="22"/>
      <c r="Y2" s="22"/>
      <c r="AG2" s="17"/>
    </row>
    <row r="3" spans="1:33" ht="75" customHeight="1" x14ac:dyDescent="0.2">
      <c r="A3" s="4" t="s">
        <v>22</v>
      </c>
      <c r="B3" s="19" t="s">
        <v>108</v>
      </c>
      <c r="C3" s="17"/>
      <c r="D3" s="17"/>
      <c r="E3" s="17"/>
      <c r="F3" s="17"/>
      <c r="G3" s="17"/>
      <c r="H3" s="17"/>
      <c r="I3" s="17"/>
      <c r="J3" s="17"/>
      <c r="K3" s="17"/>
      <c r="L3" s="17"/>
      <c r="M3" s="17"/>
      <c r="N3" s="17"/>
      <c r="O3" s="17"/>
      <c r="P3" s="17"/>
      <c r="Q3" s="17"/>
      <c r="R3" s="17"/>
      <c r="S3" s="22"/>
      <c r="T3" s="22"/>
      <c r="U3" s="22"/>
      <c r="V3" s="22"/>
      <c r="W3" s="22"/>
      <c r="X3" s="22"/>
      <c r="Y3" s="22"/>
      <c r="AG3" s="17"/>
    </row>
    <row r="4" spans="1:33" ht="63.75" customHeight="1" x14ac:dyDescent="0.2">
      <c r="A4" s="4" t="s">
        <v>44</v>
      </c>
      <c r="B4" s="19" t="s">
        <v>81</v>
      </c>
      <c r="C4" s="17"/>
      <c r="D4" s="17"/>
      <c r="E4" s="17"/>
      <c r="F4" s="17"/>
      <c r="G4" s="17"/>
      <c r="H4" s="17"/>
      <c r="I4" s="17"/>
      <c r="J4" s="17"/>
      <c r="K4" s="17"/>
      <c r="L4" s="17"/>
      <c r="M4" s="17"/>
      <c r="N4" s="17"/>
      <c r="O4" s="17"/>
      <c r="P4" s="17"/>
      <c r="Q4" s="17"/>
      <c r="R4" s="17"/>
      <c r="S4" s="22"/>
      <c r="T4" s="22"/>
      <c r="U4" s="22"/>
      <c r="V4" s="22"/>
      <c r="W4" s="22"/>
      <c r="X4" s="22"/>
      <c r="Y4" s="22"/>
      <c r="AG4" s="17"/>
    </row>
    <row r="5" spans="1:33" x14ac:dyDescent="0.2">
      <c r="A5" s="1" t="s">
        <v>35</v>
      </c>
      <c r="B5" s="1" t="s">
        <v>23</v>
      </c>
      <c r="C5" s="1" t="s">
        <v>24</v>
      </c>
      <c r="D5" s="1" t="s">
        <v>80</v>
      </c>
      <c r="E5" s="13" t="s">
        <v>49</v>
      </c>
      <c r="F5" s="13" t="s">
        <v>50</v>
      </c>
      <c r="G5" s="13" t="s">
        <v>51</v>
      </c>
      <c r="H5" s="13" t="s">
        <v>52</v>
      </c>
      <c r="I5" s="13" t="s">
        <v>53</v>
      </c>
      <c r="J5" s="13" t="s">
        <v>71</v>
      </c>
      <c r="K5" s="13" t="s">
        <v>70</v>
      </c>
      <c r="L5" s="13" t="s">
        <v>88</v>
      </c>
      <c r="M5" s="13" t="s">
        <v>99</v>
      </c>
      <c r="N5" s="13" t="s">
        <v>100</v>
      </c>
      <c r="O5" s="13" t="s">
        <v>101</v>
      </c>
      <c r="P5" s="13" t="s">
        <v>102</v>
      </c>
      <c r="Q5" s="13" t="s">
        <v>114</v>
      </c>
      <c r="R5" s="13" t="s">
        <v>115</v>
      </c>
      <c r="S5" s="13" t="s">
        <v>116</v>
      </c>
      <c r="T5" s="13" t="s">
        <v>121</v>
      </c>
      <c r="U5" s="13" t="s">
        <v>123</v>
      </c>
      <c r="V5" s="13" t="s">
        <v>125</v>
      </c>
      <c r="W5" s="13" t="s">
        <v>126</v>
      </c>
      <c r="X5" s="13" t="s">
        <v>138</v>
      </c>
      <c r="Y5" s="1" t="s">
        <v>140</v>
      </c>
      <c r="Z5" s="1" t="s">
        <v>143</v>
      </c>
      <c r="AA5" s="1" t="s">
        <v>144</v>
      </c>
      <c r="AB5" s="1" t="s">
        <v>145</v>
      </c>
      <c r="AC5" s="1" t="s">
        <v>146</v>
      </c>
      <c r="AD5" s="1" t="s">
        <v>154</v>
      </c>
      <c r="AE5" s="1" t="s">
        <v>155</v>
      </c>
      <c r="AF5" s="1" t="s">
        <v>157</v>
      </c>
      <c r="AG5" s="9" t="s">
        <v>43</v>
      </c>
    </row>
    <row r="6" spans="1:33" x14ac:dyDescent="0.2">
      <c r="A6" s="17"/>
      <c r="B6" s="21" t="s">
        <v>25</v>
      </c>
      <c r="C6" s="22" t="s">
        <v>36</v>
      </c>
      <c r="D6" s="22" t="s">
        <v>129</v>
      </c>
      <c r="E6" s="17">
        <v>0</v>
      </c>
      <c r="F6" s="17">
        <v>0</v>
      </c>
      <c r="G6" s="17">
        <v>2</v>
      </c>
      <c r="H6" s="17">
        <v>0</v>
      </c>
      <c r="I6" s="17">
        <v>3</v>
      </c>
      <c r="J6" s="17">
        <v>0</v>
      </c>
      <c r="K6" s="17">
        <v>1</v>
      </c>
      <c r="L6" s="17">
        <v>0</v>
      </c>
      <c r="M6" s="17">
        <v>0</v>
      </c>
      <c r="N6" s="17">
        <v>0</v>
      </c>
      <c r="O6" s="17">
        <v>0</v>
      </c>
      <c r="P6" s="17">
        <v>0</v>
      </c>
      <c r="Q6" s="17">
        <v>0</v>
      </c>
      <c r="R6" s="17">
        <v>0</v>
      </c>
      <c r="S6" s="17">
        <v>0</v>
      </c>
      <c r="T6" s="17">
        <v>0</v>
      </c>
      <c r="U6" s="17">
        <v>0</v>
      </c>
      <c r="V6" s="17">
        <v>0</v>
      </c>
      <c r="W6" s="17">
        <v>0</v>
      </c>
      <c r="X6" s="17">
        <v>0</v>
      </c>
      <c r="Y6" s="17">
        <v>0</v>
      </c>
      <c r="Z6" s="17">
        <v>0</v>
      </c>
      <c r="AA6" s="17">
        <v>0</v>
      </c>
      <c r="AB6" s="17">
        <v>0</v>
      </c>
      <c r="AC6" s="17">
        <v>0</v>
      </c>
      <c r="AD6" s="17">
        <v>0</v>
      </c>
      <c r="AE6" s="17">
        <v>0</v>
      </c>
      <c r="AF6" s="17">
        <v>0</v>
      </c>
      <c r="AG6" s="17">
        <f>SUM(E6:AF6)</f>
        <v>6</v>
      </c>
    </row>
    <row r="7" spans="1:33" x14ac:dyDescent="0.2">
      <c r="A7" s="17"/>
      <c r="B7" s="21" t="s">
        <v>25</v>
      </c>
      <c r="C7" s="22" t="s">
        <v>36</v>
      </c>
      <c r="D7" s="22" t="s">
        <v>130</v>
      </c>
      <c r="E7" s="17">
        <v>0</v>
      </c>
      <c r="F7" s="17">
        <v>0</v>
      </c>
      <c r="G7" s="17">
        <v>0</v>
      </c>
      <c r="H7" s="17">
        <v>0</v>
      </c>
      <c r="I7" s="17">
        <v>0</v>
      </c>
      <c r="J7" s="17">
        <v>0</v>
      </c>
      <c r="K7" s="17">
        <v>0</v>
      </c>
      <c r="L7" s="17">
        <v>3</v>
      </c>
      <c r="M7" s="17">
        <v>0</v>
      </c>
      <c r="N7" s="17">
        <v>4</v>
      </c>
      <c r="O7" s="17">
        <v>1</v>
      </c>
      <c r="P7" s="17">
        <v>0</v>
      </c>
      <c r="Q7" s="17">
        <v>0</v>
      </c>
      <c r="R7" s="17">
        <v>2</v>
      </c>
      <c r="S7" s="22">
        <v>2</v>
      </c>
      <c r="T7" s="28">
        <v>0</v>
      </c>
      <c r="U7" s="28">
        <v>2</v>
      </c>
      <c r="V7" s="28">
        <v>5</v>
      </c>
      <c r="W7" s="28">
        <v>0</v>
      </c>
      <c r="X7" s="28">
        <v>1</v>
      </c>
      <c r="Y7" s="28">
        <v>1</v>
      </c>
      <c r="Z7" s="17">
        <v>1</v>
      </c>
      <c r="AA7" s="17">
        <v>3</v>
      </c>
      <c r="AB7" s="17">
        <v>2</v>
      </c>
      <c r="AC7" s="17">
        <v>2</v>
      </c>
      <c r="AD7" s="17">
        <v>3</v>
      </c>
      <c r="AE7" s="17">
        <v>4</v>
      </c>
      <c r="AF7" s="17">
        <v>2</v>
      </c>
      <c r="AG7" s="17">
        <f t="shared" ref="AG7:AG40" si="0">SUM(E7:AF7)</f>
        <v>38</v>
      </c>
    </row>
    <row r="8" spans="1:33" x14ac:dyDescent="0.2">
      <c r="A8" s="17"/>
      <c r="B8" s="21" t="s">
        <v>25</v>
      </c>
      <c r="C8" s="22" t="s">
        <v>75</v>
      </c>
      <c r="D8" s="22" t="s">
        <v>129</v>
      </c>
      <c r="E8" s="17">
        <v>0</v>
      </c>
      <c r="F8" s="17">
        <v>0</v>
      </c>
      <c r="G8" s="17">
        <v>0</v>
      </c>
      <c r="H8" s="17">
        <v>0</v>
      </c>
      <c r="I8" s="17">
        <v>0</v>
      </c>
      <c r="J8" s="17">
        <v>0</v>
      </c>
      <c r="K8" s="17">
        <v>0</v>
      </c>
      <c r="L8" s="17">
        <v>0</v>
      </c>
      <c r="M8" s="17">
        <v>0</v>
      </c>
      <c r="N8" s="17">
        <v>0</v>
      </c>
      <c r="O8" s="17">
        <v>0</v>
      </c>
      <c r="P8" s="17">
        <v>0</v>
      </c>
      <c r="Q8" s="17">
        <v>0</v>
      </c>
      <c r="R8" s="17">
        <v>0</v>
      </c>
      <c r="S8" s="22">
        <v>0</v>
      </c>
      <c r="T8" s="28">
        <v>0</v>
      </c>
      <c r="U8" s="28">
        <v>0</v>
      </c>
      <c r="V8" s="28">
        <v>0</v>
      </c>
      <c r="W8" s="28">
        <v>0</v>
      </c>
      <c r="X8" s="28">
        <v>0</v>
      </c>
      <c r="Y8" s="28">
        <v>0</v>
      </c>
      <c r="Z8" s="17">
        <v>0</v>
      </c>
      <c r="AA8" s="17">
        <v>0</v>
      </c>
      <c r="AB8" s="17">
        <v>0</v>
      </c>
      <c r="AC8" s="17">
        <v>0</v>
      </c>
      <c r="AD8" s="17">
        <v>0</v>
      </c>
      <c r="AE8" s="17">
        <v>0</v>
      </c>
      <c r="AF8" s="17">
        <v>0</v>
      </c>
      <c r="AG8" s="17">
        <f t="shared" si="0"/>
        <v>0</v>
      </c>
    </row>
    <row r="9" spans="1:33" x14ac:dyDescent="0.2">
      <c r="A9" s="17"/>
      <c r="B9" s="21" t="s">
        <v>25</v>
      </c>
      <c r="C9" s="22" t="s">
        <v>75</v>
      </c>
      <c r="D9" s="22" t="s">
        <v>130</v>
      </c>
      <c r="E9" s="17">
        <v>0</v>
      </c>
      <c r="F9" s="17">
        <v>0</v>
      </c>
      <c r="G9" s="17">
        <v>1</v>
      </c>
      <c r="H9" s="17">
        <v>2</v>
      </c>
      <c r="I9" s="17">
        <v>2</v>
      </c>
      <c r="J9" s="17">
        <v>3</v>
      </c>
      <c r="K9" s="17">
        <v>4</v>
      </c>
      <c r="L9" s="17">
        <v>13</v>
      </c>
      <c r="M9" s="17">
        <v>10</v>
      </c>
      <c r="N9" s="17">
        <v>19</v>
      </c>
      <c r="O9" s="17">
        <v>6</v>
      </c>
      <c r="P9" s="17">
        <v>8</v>
      </c>
      <c r="Q9" s="17">
        <v>5</v>
      </c>
      <c r="R9" s="17">
        <v>9</v>
      </c>
      <c r="S9" s="22">
        <v>12</v>
      </c>
      <c r="T9" s="28">
        <v>4</v>
      </c>
      <c r="U9" s="28">
        <v>13</v>
      </c>
      <c r="V9" s="28">
        <v>10</v>
      </c>
      <c r="W9" s="28">
        <v>13</v>
      </c>
      <c r="X9" s="28">
        <v>10</v>
      </c>
      <c r="Y9" s="28">
        <v>10</v>
      </c>
      <c r="Z9" s="17">
        <v>8</v>
      </c>
      <c r="AA9" s="17">
        <v>7</v>
      </c>
      <c r="AB9" s="17">
        <v>8</v>
      </c>
      <c r="AC9" s="17">
        <v>6</v>
      </c>
      <c r="AD9" s="17">
        <v>10</v>
      </c>
      <c r="AE9" s="17">
        <v>4</v>
      </c>
      <c r="AF9" s="17">
        <v>5</v>
      </c>
      <c r="AG9" s="17">
        <f t="shared" si="0"/>
        <v>202</v>
      </c>
    </row>
    <row r="10" spans="1:33" x14ac:dyDescent="0.2">
      <c r="A10" s="17"/>
      <c r="B10" s="21" t="s">
        <v>25</v>
      </c>
      <c r="C10" s="22" t="s">
        <v>26</v>
      </c>
      <c r="D10" s="22" t="s">
        <v>129</v>
      </c>
      <c r="E10" s="17">
        <v>0</v>
      </c>
      <c r="F10" s="17">
        <v>0</v>
      </c>
      <c r="G10" s="17">
        <v>0</v>
      </c>
      <c r="H10" s="17">
        <v>0</v>
      </c>
      <c r="I10" s="17">
        <v>0</v>
      </c>
      <c r="J10" s="17">
        <v>0</v>
      </c>
      <c r="K10" s="17">
        <v>0</v>
      </c>
      <c r="L10" s="17">
        <v>0</v>
      </c>
      <c r="M10" s="17">
        <v>0</v>
      </c>
      <c r="N10" s="17">
        <v>0</v>
      </c>
      <c r="O10" s="17">
        <v>0</v>
      </c>
      <c r="P10" s="17">
        <v>0</v>
      </c>
      <c r="Q10" s="17">
        <v>0</v>
      </c>
      <c r="R10" s="17">
        <v>0</v>
      </c>
      <c r="S10" s="28">
        <v>0</v>
      </c>
      <c r="T10" s="28">
        <v>0</v>
      </c>
      <c r="U10" s="28">
        <v>0</v>
      </c>
      <c r="V10" s="28">
        <v>0</v>
      </c>
      <c r="W10" s="28">
        <v>0</v>
      </c>
      <c r="X10" s="28">
        <v>0</v>
      </c>
      <c r="Y10" s="28">
        <v>0</v>
      </c>
      <c r="Z10" s="17">
        <v>0</v>
      </c>
      <c r="AA10" s="17">
        <v>0</v>
      </c>
      <c r="AB10" s="17">
        <v>0</v>
      </c>
      <c r="AC10" s="17">
        <v>0</v>
      </c>
      <c r="AD10" s="17">
        <v>0</v>
      </c>
      <c r="AE10" s="17">
        <v>0</v>
      </c>
      <c r="AF10" s="17">
        <v>0</v>
      </c>
      <c r="AG10" s="17">
        <f t="shared" si="0"/>
        <v>0</v>
      </c>
    </row>
    <row r="11" spans="1:33" x14ac:dyDescent="0.2">
      <c r="A11" s="17"/>
      <c r="B11" s="21" t="s">
        <v>25</v>
      </c>
      <c r="C11" s="22" t="s">
        <v>26</v>
      </c>
      <c r="D11" s="22" t="s">
        <v>130</v>
      </c>
      <c r="E11" s="17">
        <v>0</v>
      </c>
      <c r="F11" s="17">
        <v>0</v>
      </c>
      <c r="G11" s="17">
        <v>0</v>
      </c>
      <c r="H11" s="17">
        <v>0</v>
      </c>
      <c r="I11" s="17">
        <v>0</v>
      </c>
      <c r="J11" s="17">
        <v>0</v>
      </c>
      <c r="K11" s="17">
        <v>0</v>
      </c>
      <c r="L11" s="17">
        <v>0</v>
      </c>
      <c r="M11" s="17">
        <v>0</v>
      </c>
      <c r="N11" s="17">
        <v>0</v>
      </c>
      <c r="O11" s="17">
        <v>0</v>
      </c>
      <c r="P11" s="17">
        <v>0</v>
      </c>
      <c r="Q11" s="17">
        <v>0</v>
      </c>
      <c r="R11" s="17">
        <v>0</v>
      </c>
      <c r="S11" s="28">
        <v>0</v>
      </c>
      <c r="T11" s="28">
        <v>0</v>
      </c>
      <c r="U11" s="28">
        <v>0</v>
      </c>
      <c r="V11" s="28">
        <v>0</v>
      </c>
      <c r="W11" s="28">
        <v>0</v>
      </c>
      <c r="X11" s="28">
        <v>0</v>
      </c>
      <c r="Y11" s="28">
        <v>0</v>
      </c>
      <c r="Z11" s="17">
        <v>0</v>
      </c>
      <c r="AA11" s="17">
        <v>0</v>
      </c>
      <c r="AB11" s="17">
        <v>0</v>
      </c>
      <c r="AC11" s="17">
        <v>0</v>
      </c>
      <c r="AD11" s="17">
        <v>0</v>
      </c>
      <c r="AE11" s="17">
        <v>0</v>
      </c>
      <c r="AF11" s="17">
        <v>0</v>
      </c>
      <c r="AG11" s="17">
        <f t="shared" si="0"/>
        <v>0</v>
      </c>
    </row>
    <row r="12" spans="1:33" x14ac:dyDescent="0.2">
      <c r="A12" s="17"/>
      <c r="B12" s="21" t="s">
        <v>27</v>
      </c>
      <c r="C12" s="22" t="s">
        <v>28</v>
      </c>
      <c r="D12" s="22" t="s">
        <v>129</v>
      </c>
      <c r="E12" s="17">
        <v>1</v>
      </c>
      <c r="F12" s="17">
        <v>1</v>
      </c>
      <c r="G12" s="17">
        <v>1</v>
      </c>
      <c r="H12" s="17">
        <v>1</v>
      </c>
      <c r="I12" s="17">
        <v>2</v>
      </c>
      <c r="J12" s="17">
        <v>1</v>
      </c>
      <c r="K12" s="17">
        <v>0</v>
      </c>
      <c r="L12" s="17">
        <v>0</v>
      </c>
      <c r="M12" s="17">
        <v>1</v>
      </c>
      <c r="N12" s="17">
        <v>1</v>
      </c>
      <c r="O12" s="17">
        <v>0</v>
      </c>
      <c r="P12" s="17">
        <v>0</v>
      </c>
      <c r="Q12" s="17">
        <v>0</v>
      </c>
      <c r="R12" s="17">
        <v>0</v>
      </c>
      <c r="S12" s="28">
        <v>0</v>
      </c>
      <c r="T12" s="28">
        <v>0</v>
      </c>
      <c r="U12" s="28">
        <v>0</v>
      </c>
      <c r="V12" s="28">
        <v>0</v>
      </c>
      <c r="W12" s="28">
        <v>0</v>
      </c>
      <c r="X12" s="28">
        <v>0</v>
      </c>
      <c r="Y12" s="28">
        <v>0</v>
      </c>
      <c r="Z12" s="17">
        <v>0</v>
      </c>
      <c r="AA12" s="17">
        <v>0</v>
      </c>
      <c r="AB12" s="17">
        <v>0</v>
      </c>
      <c r="AC12" s="17">
        <v>0</v>
      </c>
      <c r="AD12" s="17">
        <v>0</v>
      </c>
      <c r="AE12" s="17">
        <v>1</v>
      </c>
      <c r="AF12" s="17">
        <v>0</v>
      </c>
      <c r="AG12" s="17">
        <f t="shared" si="0"/>
        <v>10</v>
      </c>
    </row>
    <row r="13" spans="1:33" x14ac:dyDescent="0.2">
      <c r="A13" s="17"/>
      <c r="B13" s="21" t="s">
        <v>27</v>
      </c>
      <c r="C13" s="22" t="s">
        <v>28</v>
      </c>
      <c r="D13" s="22" t="s">
        <v>130</v>
      </c>
      <c r="E13" s="17">
        <v>1</v>
      </c>
      <c r="F13" s="17">
        <v>0</v>
      </c>
      <c r="G13" s="17">
        <v>0</v>
      </c>
      <c r="H13" s="17">
        <v>0</v>
      </c>
      <c r="I13" s="17">
        <v>1</v>
      </c>
      <c r="J13" s="17">
        <v>0</v>
      </c>
      <c r="K13" s="17">
        <v>0</v>
      </c>
      <c r="L13" s="17">
        <v>0</v>
      </c>
      <c r="M13" s="17">
        <v>1</v>
      </c>
      <c r="N13" s="17">
        <v>1</v>
      </c>
      <c r="O13" s="17">
        <v>0</v>
      </c>
      <c r="P13" s="17">
        <v>1</v>
      </c>
      <c r="Q13" s="17">
        <v>1</v>
      </c>
      <c r="R13" s="17">
        <v>1</v>
      </c>
      <c r="S13" s="22">
        <v>2</v>
      </c>
      <c r="T13" s="28">
        <v>0</v>
      </c>
      <c r="U13" s="28">
        <v>0</v>
      </c>
      <c r="V13" s="28">
        <v>0</v>
      </c>
      <c r="W13" s="28">
        <v>1</v>
      </c>
      <c r="X13" s="28">
        <v>2</v>
      </c>
      <c r="Y13" s="28">
        <v>2</v>
      </c>
      <c r="Z13" s="17">
        <v>0</v>
      </c>
      <c r="AA13" s="17">
        <v>2</v>
      </c>
      <c r="AB13" s="17">
        <v>2</v>
      </c>
      <c r="AC13" s="17">
        <v>0</v>
      </c>
      <c r="AD13" s="17">
        <v>0</v>
      </c>
      <c r="AE13" s="17">
        <v>1</v>
      </c>
      <c r="AF13" s="17">
        <v>0</v>
      </c>
      <c r="AG13" s="17">
        <f t="shared" si="0"/>
        <v>19</v>
      </c>
    </row>
    <row r="14" spans="1:33" x14ac:dyDescent="0.2">
      <c r="A14" s="17"/>
      <c r="B14" s="21" t="s">
        <v>27</v>
      </c>
      <c r="C14" s="17" t="s">
        <v>29</v>
      </c>
      <c r="D14" s="22" t="s">
        <v>129</v>
      </c>
      <c r="E14" s="17">
        <v>27</v>
      </c>
      <c r="F14" s="17">
        <v>23</v>
      </c>
      <c r="G14" s="17">
        <v>23</v>
      </c>
      <c r="H14" s="17">
        <v>16</v>
      </c>
      <c r="I14" s="17">
        <v>20</v>
      </c>
      <c r="J14" s="17">
        <v>11</v>
      </c>
      <c r="K14" s="17">
        <v>9</v>
      </c>
      <c r="L14" s="17">
        <v>7</v>
      </c>
      <c r="M14" s="17">
        <v>12</v>
      </c>
      <c r="N14" s="17">
        <v>14</v>
      </c>
      <c r="O14" s="17">
        <v>10</v>
      </c>
      <c r="P14" s="17">
        <v>13</v>
      </c>
      <c r="Q14" s="17">
        <v>8</v>
      </c>
      <c r="R14" s="17">
        <v>12</v>
      </c>
      <c r="S14" s="22">
        <v>15</v>
      </c>
      <c r="T14" s="28">
        <v>11</v>
      </c>
      <c r="U14" s="28">
        <v>12</v>
      </c>
      <c r="V14" s="28">
        <v>15</v>
      </c>
      <c r="W14" s="28">
        <v>19</v>
      </c>
      <c r="X14" s="28">
        <v>11</v>
      </c>
      <c r="Y14" s="28">
        <v>9</v>
      </c>
      <c r="Z14" s="17">
        <v>7</v>
      </c>
      <c r="AA14" s="17">
        <v>17</v>
      </c>
      <c r="AB14" s="17">
        <v>15</v>
      </c>
      <c r="AC14" s="17">
        <v>10</v>
      </c>
      <c r="AD14" s="17">
        <v>14</v>
      </c>
      <c r="AE14" s="17">
        <v>3</v>
      </c>
      <c r="AF14" s="17">
        <v>5</v>
      </c>
      <c r="AG14" s="17">
        <f t="shared" si="0"/>
        <v>368</v>
      </c>
    </row>
    <row r="15" spans="1:33" x14ac:dyDescent="0.2">
      <c r="A15" s="17"/>
      <c r="B15" s="21" t="s">
        <v>27</v>
      </c>
      <c r="C15" s="17" t="s">
        <v>29</v>
      </c>
      <c r="D15" s="22" t="s">
        <v>130</v>
      </c>
      <c r="E15" s="17">
        <v>7</v>
      </c>
      <c r="F15" s="17">
        <v>6</v>
      </c>
      <c r="G15" s="17">
        <v>5</v>
      </c>
      <c r="H15" s="17">
        <v>3</v>
      </c>
      <c r="I15" s="17">
        <v>7</v>
      </c>
      <c r="J15" s="17">
        <v>5</v>
      </c>
      <c r="K15" s="17">
        <v>3</v>
      </c>
      <c r="L15" s="17">
        <v>14</v>
      </c>
      <c r="M15" s="17">
        <v>14</v>
      </c>
      <c r="N15" s="17">
        <v>19</v>
      </c>
      <c r="O15" s="17">
        <v>11</v>
      </c>
      <c r="P15" s="17">
        <v>21</v>
      </c>
      <c r="Q15" s="17">
        <v>7</v>
      </c>
      <c r="R15" s="17">
        <v>18</v>
      </c>
      <c r="S15" s="22">
        <v>17</v>
      </c>
      <c r="T15" s="28">
        <v>14</v>
      </c>
      <c r="U15" s="28">
        <v>9</v>
      </c>
      <c r="V15" s="28">
        <v>14</v>
      </c>
      <c r="W15" s="28">
        <v>12</v>
      </c>
      <c r="X15" s="28">
        <v>7</v>
      </c>
      <c r="Y15" s="28">
        <v>11</v>
      </c>
      <c r="Z15" s="17">
        <v>12</v>
      </c>
      <c r="AA15" s="17">
        <v>22</v>
      </c>
      <c r="AB15" s="17">
        <v>14</v>
      </c>
      <c r="AC15" s="17">
        <v>20</v>
      </c>
      <c r="AD15" s="17">
        <v>14</v>
      </c>
      <c r="AE15" s="17">
        <v>24</v>
      </c>
      <c r="AF15" s="17">
        <v>13</v>
      </c>
      <c r="AG15" s="17">
        <f t="shared" si="0"/>
        <v>343</v>
      </c>
    </row>
    <row r="16" spans="1:33" x14ac:dyDescent="0.2">
      <c r="A16" s="17"/>
      <c r="B16" s="23" t="s">
        <v>30</v>
      </c>
      <c r="C16" s="17" t="s">
        <v>31</v>
      </c>
      <c r="D16" s="22" t="s">
        <v>129</v>
      </c>
      <c r="E16" s="17">
        <v>13</v>
      </c>
      <c r="F16" s="17">
        <v>10</v>
      </c>
      <c r="G16" s="17">
        <v>5</v>
      </c>
      <c r="H16" s="17">
        <v>2</v>
      </c>
      <c r="I16" s="17">
        <v>7</v>
      </c>
      <c r="J16" s="17">
        <v>8</v>
      </c>
      <c r="K16" s="17">
        <v>1</v>
      </c>
      <c r="L16" s="17">
        <v>2</v>
      </c>
      <c r="M16" s="17">
        <v>20</v>
      </c>
      <c r="N16" s="17">
        <v>16</v>
      </c>
      <c r="O16" s="17">
        <v>3</v>
      </c>
      <c r="P16" s="17">
        <v>0</v>
      </c>
      <c r="Q16" s="17">
        <v>2</v>
      </c>
      <c r="R16" s="17">
        <v>2</v>
      </c>
      <c r="S16" s="22">
        <v>6</v>
      </c>
      <c r="T16" s="28">
        <v>3</v>
      </c>
      <c r="U16" s="28">
        <v>3</v>
      </c>
      <c r="V16" s="28">
        <v>5</v>
      </c>
      <c r="W16" s="28">
        <v>6</v>
      </c>
      <c r="X16" s="28">
        <v>7</v>
      </c>
      <c r="Y16" s="28">
        <v>4</v>
      </c>
      <c r="Z16" s="17">
        <v>1</v>
      </c>
      <c r="AA16" s="17">
        <v>5</v>
      </c>
      <c r="AB16" s="17">
        <v>8</v>
      </c>
      <c r="AC16" s="17">
        <v>5</v>
      </c>
      <c r="AD16" s="17">
        <v>21</v>
      </c>
      <c r="AE16" s="17">
        <v>4</v>
      </c>
      <c r="AF16" s="17">
        <v>5</v>
      </c>
      <c r="AG16" s="17">
        <f t="shared" si="0"/>
        <v>174</v>
      </c>
    </row>
    <row r="17" spans="1:33" x14ac:dyDescent="0.2">
      <c r="A17" s="17"/>
      <c r="B17" s="23" t="s">
        <v>30</v>
      </c>
      <c r="C17" s="17" t="s">
        <v>31</v>
      </c>
      <c r="D17" s="22" t="s">
        <v>130</v>
      </c>
      <c r="E17" s="17">
        <v>3</v>
      </c>
      <c r="F17" s="17">
        <v>4</v>
      </c>
      <c r="G17" s="17">
        <v>4</v>
      </c>
      <c r="H17" s="17">
        <v>1</v>
      </c>
      <c r="I17" s="17">
        <v>1</v>
      </c>
      <c r="J17" s="17">
        <v>0</v>
      </c>
      <c r="K17" s="17">
        <v>0</v>
      </c>
      <c r="L17" s="17">
        <v>5</v>
      </c>
      <c r="M17" s="17">
        <v>4</v>
      </c>
      <c r="N17" s="17">
        <v>4</v>
      </c>
      <c r="O17" s="17">
        <v>0</v>
      </c>
      <c r="P17" s="17">
        <v>3</v>
      </c>
      <c r="Q17" s="17">
        <v>0</v>
      </c>
      <c r="R17" s="17">
        <v>3</v>
      </c>
      <c r="S17" s="28">
        <v>0</v>
      </c>
      <c r="T17" s="28">
        <v>3</v>
      </c>
      <c r="U17" s="28">
        <v>2</v>
      </c>
      <c r="V17" s="28">
        <v>3</v>
      </c>
      <c r="W17" s="28">
        <v>0</v>
      </c>
      <c r="X17" s="28">
        <v>2</v>
      </c>
      <c r="Y17" s="28">
        <v>1</v>
      </c>
      <c r="Z17" s="17">
        <v>1</v>
      </c>
      <c r="AA17" s="17">
        <v>0</v>
      </c>
      <c r="AB17" s="17">
        <v>1</v>
      </c>
      <c r="AC17" s="17">
        <v>0</v>
      </c>
      <c r="AD17" s="17">
        <v>1</v>
      </c>
      <c r="AE17" s="17">
        <v>5</v>
      </c>
      <c r="AF17" s="17">
        <v>0</v>
      </c>
      <c r="AG17" s="17">
        <f t="shared" si="0"/>
        <v>51</v>
      </c>
    </row>
    <row r="18" spans="1:33" x14ac:dyDescent="0.2">
      <c r="A18" s="17"/>
      <c r="B18" s="23" t="s">
        <v>30</v>
      </c>
      <c r="C18" s="17" t="s">
        <v>78</v>
      </c>
      <c r="D18" s="22" t="s">
        <v>129</v>
      </c>
      <c r="E18" s="17">
        <v>0</v>
      </c>
      <c r="F18" s="17">
        <v>0</v>
      </c>
      <c r="G18" s="17">
        <v>0</v>
      </c>
      <c r="H18" s="17">
        <v>0</v>
      </c>
      <c r="I18" s="17">
        <v>0</v>
      </c>
      <c r="J18" s="17">
        <v>1</v>
      </c>
      <c r="K18" s="17">
        <v>0</v>
      </c>
      <c r="L18" s="17">
        <v>3</v>
      </c>
      <c r="M18" s="17">
        <v>0</v>
      </c>
      <c r="N18" s="17">
        <v>2</v>
      </c>
      <c r="O18" s="17">
        <v>1</v>
      </c>
      <c r="P18" s="17">
        <v>0</v>
      </c>
      <c r="Q18" s="17">
        <v>0</v>
      </c>
      <c r="R18" s="17">
        <v>0</v>
      </c>
      <c r="S18" s="28">
        <v>0</v>
      </c>
      <c r="T18" s="28">
        <v>0</v>
      </c>
      <c r="U18" s="28">
        <v>0</v>
      </c>
      <c r="V18" s="28">
        <v>0</v>
      </c>
      <c r="W18" s="28">
        <v>0</v>
      </c>
      <c r="X18" s="28">
        <v>2</v>
      </c>
      <c r="Y18" s="28">
        <v>0</v>
      </c>
      <c r="Z18" s="17">
        <v>2</v>
      </c>
      <c r="AA18" s="17">
        <v>1</v>
      </c>
      <c r="AB18" s="17">
        <v>0</v>
      </c>
      <c r="AC18" s="17">
        <v>1</v>
      </c>
      <c r="AD18" s="17">
        <v>1</v>
      </c>
      <c r="AE18" s="17">
        <v>0</v>
      </c>
      <c r="AF18" s="17">
        <v>0</v>
      </c>
      <c r="AG18" s="17">
        <f t="shared" si="0"/>
        <v>14</v>
      </c>
    </row>
    <row r="19" spans="1:33" x14ac:dyDescent="0.2">
      <c r="A19" s="17"/>
      <c r="B19" s="23" t="s">
        <v>30</v>
      </c>
      <c r="C19" s="17" t="s">
        <v>78</v>
      </c>
      <c r="D19" s="22" t="s">
        <v>130</v>
      </c>
      <c r="E19" s="17">
        <v>1</v>
      </c>
      <c r="F19" s="17">
        <v>1</v>
      </c>
      <c r="G19" s="17">
        <v>0</v>
      </c>
      <c r="H19" s="17">
        <v>5</v>
      </c>
      <c r="I19" s="17">
        <v>10</v>
      </c>
      <c r="J19" s="17">
        <v>1</v>
      </c>
      <c r="K19" s="17">
        <v>1</v>
      </c>
      <c r="L19" s="17">
        <v>6</v>
      </c>
      <c r="M19" s="17">
        <v>6</v>
      </c>
      <c r="N19" s="17">
        <v>1</v>
      </c>
      <c r="O19" s="17">
        <v>3</v>
      </c>
      <c r="P19" s="17">
        <v>3</v>
      </c>
      <c r="Q19" s="17">
        <v>5</v>
      </c>
      <c r="R19" s="17">
        <v>0</v>
      </c>
      <c r="S19" s="28">
        <v>2</v>
      </c>
      <c r="T19" s="28">
        <v>1</v>
      </c>
      <c r="U19" s="28">
        <v>1</v>
      </c>
      <c r="V19" s="28">
        <v>2</v>
      </c>
      <c r="W19" s="28">
        <v>1</v>
      </c>
      <c r="X19" s="28">
        <v>2</v>
      </c>
      <c r="Y19" s="28">
        <v>2</v>
      </c>
      <c r="Z19" s="17">
        <v>2</v>
      </c>
      <c r="AA19" s="17">
        <v>1</v>
      </c>
      <c r="AB19" s="17">
        <v>0</v>
      </c>
      <c r="AC19" s="17">
        <v>3</v>
      </c>
      <c r="AD19" s="17">
        <v>2</v>
      </c>
      <c r="AE19" s="17">
        <v>1</v>
      </c>
      <c r="AF19" s="17">
        <v>2</v>
      </c>
      <c r="AG19" s="17">
        <f t="shared" si="0"/>
        <v>65</v>
      </c>
    </row>
    <row r="20" spans="1:33" x14ac:dyDescent="0.2">
      <c r="A20" s="17"/>
      <c r="B20" s="23" t="s">
        <v>30</v>
      </c>
      <c r="C20" s="17" t="s">
        <v>76</v>
      </c>
      <c r="D20" s="22" t="s">
        <v>129</v>
      </c>
      <c r="E20" s="17">
        <v>0</v>
      </c>
      <c r="F20" s="17">
        <v>0</v>
      </c>
      <c r="G20" s="17">
        <v>0</v>
      </c>
      <c r="H20" s="17">
        <v>0</v>
      </c>
      <c r="I20" s="17">
        <v>0</v>
      </c>
      <c r="J20" s="17">
        <v>2</v>
      </c>
      <c r="K20" s="17">
        <v>0</v>
      </c>
      <c r="L20" s="17">
        <v>0</v>
      </c>
      <c r="M20" s="17">
        <v>2</v>
      </c>
      <c r="N20" s="17">
        <v>1</v>
      </c>
      <c r="O20" s="17">
        <v>0</v>
      </c>
      <c r="P20" s="17">
        <v>0</v>
      </c>
      <c r="Q20" s="17">
        <v>2</v>
      </c>
      <c r="R20" s="17">
        <v>0</v>
      </c>
      <c r="S20" s="28">
        <v>0</v>
      </c>
      <c r="T20" s="28">
        <v>0</v>
      </c>
      <c r="U20" s="28">
        <v>0</v>
      </c>
      <c r="V20" s="28">
        <v>0</v>
      </c>
      <c r="W20" s="28">
        <v>0</v>
      </c>
      <c r="X20" s="28">
        <v>0</v>
      </c>
      <c r="Y20" s="28">
        <v>1</v>
      </c>
      <c r="Z20" s="17">
        <v>0</v>
      </c>
      <c r="AA20" s="17">
        <v>0</v>
      </c>
      <c r="AB20" s="17">
        <v>0</v>
      </c>
      <c r="AC20" s="17">
        <v>0</v>
      </c>
      <c r="AD20" s="17">
        <v>0</v>
      </c>
      <c r="AE20" s="17">
        <v>1</v>
      </c>
      <c r="AF20" s="17">
        <v>0</v>
      </c>
      <c r="AG20" s="17">
        <f t="shared" si="0"/>
        <v>9</v>
      </c>
    </row>
    <row r="21" spans="1:33" x14ac:dyDescent="0.2">
      <c r="A21" s="17"/>
      <c r="B21" s="23" t="s">
        <v>30</v>
      </c>
      <c r="C21" s="17" t="s">
        <v>76</v>
      </c>
      <c r="D21" s="22" t="s">
        <v>130</v>
      </c>
      <c r="E21" s="17">
        <v>0</v>
      </c>
      <c r="F21" s="17">
        <v>0</v>
      </c>
      <c r="G21" s="17">
        <v>0</v>
      </c>
      <c r="H21" s="17">
        <v>0</v>
      </c>
      <c r="I21" s="17">
        <v>0</v>
      </c>
      <c r="J21" s="17">
        <v>0</v>
      </c>
      <c r="K21" s="17">
        <v>0</v>
      </c>
      <c r="L21" s="17">
        <v>0</v>
      </c>
      <c r="M21" s="17">
        <v>3</v>
      </c>
      <c r="N21" s="17">
        <v>0</v>
      </c>
      <c r="O21" s="17">
        <v>0</v>
      </c>
      <c r="P21" s="17">
        <v>0</v>
      </c>
      <c r="Q21" s="17">
        <v>0</v>
      </c>
      <c r="R21" s="17">
        <v>0</v>
      </c>
      <c r="S21" s="28">
        <v>0</v>
      </c>
      <c r="T21" s="28">
        <v>0</v>
      </c>
      <c r="U21" s="28">
        <v>1</v>
      </c>
      <c r="V21" s="28">
        <v>0</v>
      </c>
      <c r="W21" s="28">
        <v>0</v>
      </c>
      <c r="X21" s="28">
        <v>0</v>
      </c>
      <c r="Y21" s="28">
        <v>0</v>
      </c>
      <c r="Z21" s="17">
        <v>0</v>
      </c>
      <c r="AA21" s="17">
        <v>0</v>
      </c>
      <c r="AB21" s="17">
        <v>0</v>
      </c>
      <c r="AC21" s="17">
        <v>0</v>
      </c>
      <c r="AD21" s="17">
        <v>0</v>
      </c>
      <c r="AE21" s="17">
        <v>0</v>
      </c>
      <c r="AF21" s="17">
        <v>0</v>
      </c>
      <c r="AG21" s="17">
        <f t="shared" si="0"/>
        <v>4</v>
      </c>
    </row>
    <row r="22" spans="1:33" x14ac:dyDescent="0.2">
      <c r="A22" s="17"/>
      <c r="B22" s="23" t="s">
        <v>30</v>
      </c>
      <c r="C22" s="17" t="s">
        <v>32</v>
      </c>
      <c r="D22" s="22" t="s">
        <v>129</v>
      </c>
      <c r="E22" s="17">
        <v>2</v>
      </c>
      <c r="F22" s="17">
        <v>6</v>
      </c>
      <c r="G22" s="17">
        <v>12</v>
      </c>
      <c r="H22" s="17">
        <v>9</v>
      </c>
      <c r="I22" s="17">
        <v>4</v>
      </c>
      <c r="J22" s="17">
        <v>10</v>
      </c>
      <c r="K22" s="17">
        <v>1</v>
      </c>
      <c r="L22" s="17">
        <v>8</v>
      </c>
      <c r="M22" s="17">
        <v>3</v>
      </c>
      <c r="N22" s="17">
        <v>2</v>
      </c>
      <c r="O22" s="17">
        <v>2</v>
      </c>
      <c r="P22" s="17">
        <v>8</v>
      </c>
      <c r="Q22" s="17">
        <v>11</v>
      </c>
      <c r="R22" s="17">
        <v>0</v>
      </c>
      <c r="S22" s="28">
        <v>5</v>
      </c>
      <c r="T22" s="28">
        <v>3</v>
      </c>
      <c r="U22" s="28">
        <v>9</v>
      </c>
      <c r="V22" s="28">
        <v>0</v>
      </c>
      <c r="W22" s="28">
        <v>24</v>
      </c>
      <c r="X22" s="28">
        <v>5</v>
      </c>
      <c r="Y22" s="28">
        <v>0</v>
      </c>
      <c r="Z22" s="17">
        <v>1</v>
      </c>
      <c r="AA22" s="17">
        <v>2</v>
      </c>
      <c r="AB22" s="17">
        <v>1</v>
      </c>
      <c r="AC22" s="17">
        <v>7</v>
      </c>
      <c r="AD22" s="17">
        <v>4</v>
      </c>
      <c r="AE22" s="17">
        <v>9</v>
      </c>
      <c r="AF22" s="17">
        <v>1</v>
      </c>
      <c r="AG22" s="17">
        <f t="shared" si="0"/>
        <v>149</v>
      </c>
    </row>
    <row r="23" spans="1:33" x14ac:dyDescent="0.2">
      <c r="A23" s="17"/>
      <c r="B23" s="23" t="s">
        <v>30</v>
      </c>
      <c r="C23" s="17" t="s">
        <v>32</v>
      </c>
      <c r="D23" s="22" t="s">
        <v>130</v>
      </c>
      <c r="E23" s="17">
        <v>0</v>
      </c>
      <c r="F23" s="17">
        <v>0</v>
      </c>
      <c r="G23" s="17">
        <v>1</v>
      </c>
      <c r="H23" s="17">
        <v>2</v>
      </c>
      <c r="I23" s="17">
        <v>0</v>
      </c>
      <c r="J23" s="17">
        <v>2</v>
      </c>
      <c r="K23" s="17">
        <v>0</v>
      </c>
      <c r="L23" s="17">
        <v>3</v>
      </c>
      <c r="M23" s="17">
        <v>0</v>
      </c>
      <c r="N23" s="17">
        <v>4</v>
      </c>
      <c r="O23" s="17">
        <v>0</v>
      </c>
      <c r="P23" s="17">
        <v>0</v>
      </c>
      <c r="Q23" s="17">
        <v>3</v>
      </c>
      <c r="R23" s="17">
        <v>0</v>
      </c>
      <c r="S23" s="28">
        <v>1</v>
      </c>
      <c r="T23" s="28">
        <v>2</v>
      </c>
      <c r="U23" s="28">
        <v>1</v>
      </c>
      <c r="V23" s="28">
        <v>2</v>
      </c>
      <c r="W23" s="28">
        <v>1</v>
      </c>
      <c r="X23" s="28">
        <v>2</v>
      </c>
      <c r="Y23" s="28">
        <v>0</v>
      </c>
      <c r="Z23" s="17">
        <v>1</v>
      </c>
      <c r="AA23" s="17">
        <v>0</v>
      </c>
      <c r="AB23" s="17">
        <v>0</v>
      </c>
      <c r="AC23" s="17">
        <v>0</v>
      </c>
      <c r="AD23" s="17">
        <v>0</v>
      </c>
      <c r="AE23" s="17">
        <v>3</v>
      </c>
      <c r="AF23" s="17">
        <v>2</v>
      </c>
      <c r="AG23" s="17">
        <f t="shared" si="0"/>
        <v>30</v>
      </c>
    </row>
    <row r="24" spans="1:33" x14ac:dyDescent="0.2">
      <c r="A24" s="17"/>
      <c r="B24" s="23" t="s">
        <v>30</v>
      </c>
      <c r="C24" s="17" t="s">
        <v>77</v>
      </c>
      <c r="D24" s="22" t="s">
        <v>129</v>
      </c>
      <c r="E24" s="17">
        <v>0</v>
      </c>
      <c r="F24" s="17">
        <v>0</v>
      </c>
      <c r="G24" s="17">
        <v>0</v>
      </c>
      <c r="H24" s="17">
        <v>0</v>
      </c>
      <c r="I24" s="17">
        <v>0</v>
      </c>
      <c r="J24" s="17">
        <v>0</v>
      </c>
      <c r="K24" s="17">
        <v>0</v>
      </c>
      <c r="L24" s="17">
        <v>2</v>
      </c>
      <c r="M24" s="17">
        <v>1</v>
      </c>
      <c r="N24" s="17">
        <v>0</v>
      </c>
      <c r="O24" s="17">
        <v>0</v>
      </c>
      <c r="P24" s="17">
        <v>0</v>
      </c>
      <c r="Q24" s="17">
        <v>0</v>
      </c>
      <c r="R24" s="17">
        <v>0</v>
      </c>
      <c r="S24" s="28">
        <v>0</v>
      </c>
      <c r="T24" s="28">
        <v>0</v>
      </c>
      <c r="U24" s="28">
        <v>0</v>
      </c>
      <c r="V24" s="28">
        <v>0</v>
      </c>
      <c r="W24" s="28">
        <v>0</v>
      </c>
      <c r="X24" s="28">
        <v>0</v>
      </c>
      <c r="Y24" s="28">
        <v>0</v>
      </c>
      <c r="Z24" s="17">
        <v>0</v>
      </c>
      <c r="AA24" s="17">
        <v>2</v>
      </c>
      <c r="AB24" s="17">
        <v>2</v>
      </c>
      <c r="AC24" s="17">
        <v>0</v>
      </c>
      <c r="AD24" s="17">
        <v>0</v>
      </c>
      <c r="AE24" s="17">
        <v>0</v>
      </c>
      <c r="AF24" s="17">
        <v>0</v>
      </c>
      <c r="AG24" s="17">
        <f t="shared" si="0"/>
        <v>7</v>
      </c>
    </row>
    <row r="25" spans="1:33" x14ac:dyDescent="0.2">
      <c r="A25" s="17"/>
      <c r="B25" s="23" t="s">
        <v>30</v>
      </c>
      <c r="C25" s="17" t="s">
        <v>77</v>
      </c>
      <c r="D25" s="22" t="s">
        <v>130</v>
      </c>
      <c r="E25" s="17">
        <v>0</v>
      </c>
      <c r="F25" s="17">
        <v>0</v>
      </c>
      <c r="G25" s="17">
        <v>0</v>
      </c>
      <c r="H25" s="17">
        <v>0</v>
      </c>
      <c r="I25" s="17">
        <v>0</v>
      </c>
      <c r="J25" s="17">
        <v>0</v>
      </c>
      <c r="K25" s="17">
        <v>0</v>
      </c>
      <c r="L25" s="17">
        <v>0</v>
      </c>
      <c r="M25" s="17">
        <v>1</v>
      </c>
      <c r="N25" s="17">
        <v>0</v>
      </c>
      <c r="O25" s="17">
        <v>1</v>
      </c>
      <c r="P25" s="17">
        <v>0</v>
      </c>
      <c r="Q25" s="17">
        <v>0</v>
      </c>
      <c r="R25" s="17">
        <v>0</v>
      </c>
      <c r="S25" s="28">
        <v>0</v>
      </c>
      <c r="T25" s="28">
        <v>0</v>
      </c>
      <c r="U25" s="28">
        <v>0</v>
      </c>
      <c r="V25" s="28">
        <v>0</v>
      </c>
      <c r="W25" s="28">
        <v>1</v>
      </c>
      <c r="X25" s="28">
        <v>0</v>
      </c>
      <c r="Y25" s="28">
        <v>0</v>
      </c>
      <c r="Z25" s="17">
        <v>0</v>
      </c>
      <c r="AA25" s="17">
        <v>0</v>
      </c>
      <c r="AB25" s="17">
        <v>0</v>
      </c>
      <c r="AC25" s="17">
        <v>0</v>
      </c>
      <c r="AD25" s="17">
        <v>0</v>
      </c>
      <c r="AE25" s="17">
        <v>0</v>
      </c>
      <c r="AF25" s="17">
        <v>0</v>
      </c>
      <c r="AG25" s="17">
        <f t="shared" si="0"/>
        <v>3</v>
      </c>
    </row>
    <row r="26" spans="1:33" x14ac:dyDescent="0.2">
      <c r="A26" s="17"/>
      <c r="B26" s="17" t="s">
        <v>37</v>
      </c>
      <c r="C26" s="17" t="s">
        <v>117</v>
      </c>
      <c r="D26" s="22" t="s">
        <v>130</v>
      </c>
      <c r="E26" s="17">
        <v>0</v>
      </c>
      <c r="F26" s="17">
        <v>0</v>
      </c>
      <c r="G26" s="17">
        <v>0</v>
      </c>
      <c r="H26" s="17">
        <v>0</v>
      </c>
      <c r="I26" s="17">
        <v>0</v>
      </c>
      <c r="J26" s="17">
        <v>0</v>
      </c>
      <c r="K26" s="17">
        <v>0</v>
      </c>
      <c r="L26" s="17">
        <v>0</v>
      </c>
      <c r="M26" s="17">
        <v>0</v>
      </c>
      <c r="N26" s="17">
        <v>0</v>
      </c>
      <c r="O26" s="17">
        <v>0</v>
      </c>
      <c r="P26" s="17">
        <v>0</v>
      </c>
      <c r="Q26" s="17">
        <v>0</v>
      </c>
      <c r="R26" s="17">
        <v>0</v>
      </c>
      <c r="S26" s="28">
        <v>1</v>
      </c>
      <c r="T26" s="28">
        <v>0</v>
      </c>
      <c r="U26" s="28">
        <v>1</v>
      </c>
      <c r="V26" s="28">
        <v>0</v>
      </c>
      <c r="W26" s="28">
        <v>0</v>
      </c>
      <c r="X26" s="28">
        <v>0</v>
      </c>
      <c r="Y26" s="28">
        <v>0</v>
      </c>
      <c r="Z26" s="17">
        <v>0</v>
      </c>
      <c r="AA26" s="17">
        <v>0</v>
      </c>
      <c r="AB26" s="17">
        <v>0</v>
      </c>
      <c r="AC26" s="17">
        <v>0</v>
      </c>
      <c r="AD26" s="17">
        <v>1</v>
      </c>
      <c r="AE26" s="17">
        <v>0</v>
      </c>
      <c r="AF26" s="17">
        <v>0</v>
      </c>
      <c r="AG26" s="17">
        <f t="shared" si="0"/>
        <v>3</v>
      </c>
    </row>
    <row r="27" spans="1:33" x14ac:dyDescent="0.2">
      <c r="A27" s="17"/>
      <c r="B27" s="17" t="s">
        <v>37</v>
      </c>
      <c r="C27" s="17" t="s">
        <v>38</v>
      </c>
      <c r="D27" s="22" t="s">
        <v>129</v>
      </c>
      <c r="E27" s="17">
        <v>0</v>
      </c>
      <c r="F27" s="17">
        <v>0</v>
      </c>
      <c r="G27" s="17">
        <v>0</v>
      </c>
      <c r="H27" s="17">
        <v>0</v>
      </c>
      <c r="I27" s="17">
        <v>0</v>
      </c>
      <c r="J27" s="17">
        <v>0</v>
      </c>
      <c r="K27" s="17">
        <v>0</v>
      </c>
      <c r="L27" s="17">
        <v>0</v>
      </c>
      <c r="M27" s="17">
        <v>0</v>
      </c>
      <c r="N27" s="17">
        <v>0</v>
      </c>
      <c r="O27" s="17">
        <v>0</v>
      </c>
      <c r="P27" s="17">
        <v>0</v>
      </c>
      <c r="Q27" s="17">
        <v>0</v>
      </c>
      <c r="R27" s="17">
        <v>0</v>
      </c>
      <c r="S27" s="28">
        <v>0</v>
      </c>
      <c r="T27" s="28">
        <v>0</v>
      </c>
      <c r="U27" s="28">
        <v>0</v>
      </c>
      <c r="V27" s="28">
        <v>0</v>
      </c>
      <c r="W27" s="28">
        <v>0</v>
      </c>
      <c r="X27" s="28">
        <v>1</v>
      </c>
      <c r="Y27" s="28">
        <v>0</v>
      </c>
      <c r="Z27" s="17">
        <v>0</v>
      </c>
      <c r="AA27" s="17">
        <v>0</v>
      </c>
      <c r="AB27" s="17">
        <v>0</v>
      </c>
      <c r="AC27" s="17">
        <v>0</v>
      </c>
      <c r="AD27" s="17">
        <v>2</v>
      </c>
      <c r="AE27" s="17">
        <v>0</v>
      </c>
      <c r="AF27" s="17">
        <v>0</v>
      </c>
      <c r="AG27" s="17">
        <f t="shared" si="0"/>
        <v>3</v>
      </c>
    </row>
    <row r="28" spans="1:33" x14ac:dyDescent="0.2">
      <c r="A28" s="17"/>
      <c r="B28" s="17" t="s">
        <v>37</v>
      </c>
      <c r="C28" s="17" t="s">
        <v>38</v>
      </c>
      <c r="D28" s="22" t="s">
        <v>130</v>
      </c>
      <c r="E28" s="17">
        <v>1</v>
      </c>
      <c r="F28" s="17">
        <v>0</v>
      </c>
      <c r="G28" s="17">
        <v>0</v>
      </c>
      <c r="H28" s="17">
        <v>0</v>
      </c>
      <c r="I28" s="17">
        <v>0</v>
      </c>
      <c r="J28" s="17">
        <v>0</v>
      </c>
      <c r="K28" s="17">
        <v>1</v>
      </c>
      <c r="L28" s="17">
        <v>2</v>
      </c>
      <c r="M28" s="17">
        <v>0</v>
      </c>
      <c r="N28" s="17">
        <v>2</v>
      </c>
      <c r="O28" s="17">
        <v>0</v>
      </c>
      <c r="P28" s="17">
        <v>2</v>
      </c>
      <c r="Q28" s="17">
        <v>1</v>
      </c>
      <c r="R28" s="17">
        <v>0</v>
      </c>
      <c r="S28" s="28">
        <v>1</v>
      </c>
      <c r="T28" s="28">
        <v>0</v>
      </c>
      <c r="U28" s="28">
        <v>0</v>
      </c>
      <c r="V28" s="28">
        <v>1</v>
      </c>
      <c r="W28" s="28">
        <v>3</v>
      </c>
      <c r="X28" s="28">
        <v>2</v>
      </c>
      <c r="Y28" s="28">
        <v>0</v>
      </c>
      <c r="Z28" s="17">
        <v>2</v>
      </c>
      <c r="AA28" s="17">
        <v>1</v>
      </c>
      <c r="AB28" s="17">
        <v>1</v>
      </c>
      <c r="AC28" s="17">
        <v>0</v>
      </c>
      <c r="AD28" s="17">
        <v>0</v>
      </c>
      <c r="AE28" s="17">
        <v>2</v>
      </c>
      <c r="AF28" s="17">
        <v>2</v>
      </c>
      <c r="AG28" s="17">
        <f t="shared" si="0"/>
        <v>24</v>
      </c>
    </row>
    <row r="29" spans="1:33" x14ac:dyDescent="0.2">
      <c r="A29" s="17"/>
      <c r="B29" s="17" t="s">
        <v>37</v>
      </c>
      <c r="C29" s="17" t="s">
        <v>39</v>
      </c>
      <c r="D29" s="22" t="s">
        <v>129</v>
      </c>
      <c r="E29" s="17">
        <v>0</v>
      </c>
      <c r="F29" s="17">
        <v>0</v>
      </c>
      <c r="G29" s="17">
        <v>1</v>
      </c>
      <c r="H29" s="17">
        <v>0</v>
      </c>
      <c r="I29" s="17">
        <v>0</v>
      </c>
      <c r="J29" s="17">
        <v>0</v>
      </c>
      <c r="K29" s="17">
        <v>0</v>
      </c>
      <c r="L29" s="17">
        <v>0</v>
      </c>
      <c r="M29" s="17">
        <v>0</v>
      </c>
      <c r="N29" s="17">
        <v>0</v>
      </c>
      <c r="O29" s="17">
        <v>0</v>
      </c>
      <c r="P29" s="17">
        <v>0</v>
      </c>
      <c r="Q29" s="17">
        <v>0</v>
      </c>
      <c r="R29" s="17">
        <v>0</v>
      </c>
      <c r="S29" s="28">
        <v>0</v>
      </c>
      <c r="T29" s="28">
        <v>0</v>
      </c>
      <c r="U29" s="28">
        <v>0</v>
      </c>
      <c r="V29" s="28">
        <v>0</v>
      </c>
      <c r="W29" s="28">
        <v>0</v>
      </c>
      <c r="X29" s="28">
        <v>0</v>
      </c>
      <c r="Y29" s="28">
        <v>0</v>
      </c>
      <c r="Z29" s="17">
        <v>0</v>
      </c>
      <c r="AA29" s="17">
        <v>0</v>
      </c>
      <c r="AB29" s="17">
        <v>0</v>
      </c>
      <c r="AC29" s="17">
        <v>0</v>
      </c>
      <c r="AD29" s="17">
        <v>0</v>
      </c>
      <c r="AE29" s="17">
        <v>0</v>
      </c>
      <c r="AF29" s="17">
        <v>0</v>
      </c>
      <c r="AG29" s="17">
        <f t="shared" si="0"/>
        <v>1</v>
      </c>
    </row>
    <row r="30" spans="1:33" x14ac:dyDescent="0.2">
      <c r="A30" s="17"/>
      <c r="B30" s="17" t="s">
        <v>37</v>
      </c>
      <c r="C30" s="17" t="s">
        <v>39</v>
      </c>
      <c r="D30" s="22" t="s">
        <v>130</v>
      </c>
      <c r="E30" s="17">
        <v>0</v>
      </c>
      <c r="F30" s="17">
        <v>0</v>
      </c>
      <c r="G30" s="17">
        <v>0</v>
      </c>
      <c r="H30" s="17">
        <v>0</v>
      </c>
      <c r="I30" s="17">
        <v>0</v>
      </c>
      <c r="J30" s="17">
        <v>0</v>
      </c>
      <c r="K30" s="17">
        <v>0</v>
      </c>
      <c r="L30" s="17">
        <v>2</v>
      </c>
      <c r="M30" s="17">
        <v>0</v>
      </c>
      <c r="N30" s="17">
        <v>0</v>
      </c>
      <c r="O30" s="17">
        <v>1</v>
      </c>
      <c r="P30" s="17">
        <v>1</v>
      </c>
      <c r="Q30" s="17">
        <v>0</v>
      </c>
      <c r="R30" s="17">
        <v>1</v>
      </c>
      <c r="S30" s="28">
        <v>2</v>
      </c>
      <c r="T30" s="28">
        <v>0</v>
      </c>
      <c r="U30" s="28">
        <v>0</v>
      </c>
      <c r="V30" s="28">
        <v>0</v>
      </c>
      <c r="W30" s="28">
        <v>3</v>
      </c>
      <c r="X30" s="28">
        <v>0</v>
      </c>
      <c r="Y30" s="28">
        <v>1</v>
      </c>
      <c r="Z30" s="17">
        <v>2</v>
      </c>
      <c r="AA30" s="17">
        <v>1</v>
      </c>
      <c r="AB30" s="17">
        <v>1</v>
      </c>
      <c r="AC30" s="17">
        <v>1</v>
      </c>
      <c r="AD30" s="17">
        <v>0</v>
      </c>
      <c r="AE30" s="17">
        <v>1</v>
      </c>
      <c r="AF30" s="17">
        <v>0</v>
      </c>
      <c r="AG30" s="17">
        <f t="shared" si="0"/>
        <v>17</v>
      </c>
    </row>
    <row r="31" spans="1:33" x14ac:dyDescent="0.2">
      <c r="A31" s="17"/>
      <c r="B31" s="17" t="s">
        <v>37</v>
      </c>
      <c r="C31" s="17" t="s">
        <v>79</v>
      </c>
      <c r="D31" s="22" t="s">
        <v>129</v>
      </c>
      <c r="E31" s="17">
        <v>0</v>
      </c>
      <c r="F31" s="17">
        <v>0</v>
      </c>
      <c r="G31" s="17">
        <v>0</v>
      </c>
      <c r="H31" s="17">
        <v>0</v>
      </c>
      <c r="I31" s="17">
        <v>0</v>
      </c>
      <c r="J31" s="17">
        <v>0</v>
      </c>
      <c r="K31" s="17">
        <v>0</v>
      </c>
      <c r="L31" s="17">
        <v>0</v>
      </c>
      <c r="M31" s="17">
        <v>0</v>
      </c>
      <c r="N31" s="17">
        <v>0</v>
      </c>
      <c r="O31" s="17">
        <v>0</v>
      </c>
      <c r="P31" s="17">
        <v>0</v>
      </c>
      <c r="Q31" s="17">
        <v>0</v>
      </c>
      <c r="R31" s="17">
        <v>0</v>
      </c>
      <c r="S31" s="28">
        <v>0</v>
      </c>
      <c r="T31" s="28">
        <v>0</v>
      </c>
      <c r="U31" s="28">
        <v>0</v>
      </c>
      <c r="V31" s="28">
        <v>0</v>
      </c>
      <c r="W31" s="28">
        <v>0</v>
      </c>
      <c r="X31" s="28">
        <v>0</v>
      </c>
      <c r="Y31" s="28">
        <v>0</v>
      </c>
      <c r="Z31" s="17">
        <v>0</v>
      </c>
      <c r="AA31" s="17">
        <v>0</v>
      </c>
      <c r="AB31" s="17">
        <v>0</v>
      </c>
      <c r="AC31" s="17">
        <v>0</v>
      </c>
      <c r="AD31" s="17">
        <v>0</v>
      </c>
      <c r="AE31" s="17">
        <v>0</v>
      </c>
      <c r="AF31" s="17">
        <v>0</v>
      </c>
      <c r="AG31" s="17">
        <f t="shared" si="0"/>
        <v>0</v>
      </c>
    </row>
    <row r="32" spans="1:33" x14ac:dyDescent="0.2">
      <c r="A32" s="17"/>
      <c r="B32" s="17" t="s">
        <v>37</v>
      </c>
      <c r="C32" s="17" t="s">
        <v>79</v>
      </c>
      <c r="D32" s="22" t="s">
        <v>130</v>
      </c>
      <c r="E32" s="17">
        <v>0</v>
      </c>
      <c r="F32" s="17">
        <v>1</v>
      </c>
      <c r="G32" s="17">
        <v>0</v>
      </c>
      <c r="H32" s="17">
        <v>0</v>
      </c>
      <c r="I32" s="17">
        <v>0</v>
      </c>
      <c r="J32" s="17">
        <v>0</v>
      </c>
      <c r="K32" s="17">
        <v>0</v>
      </c>
      <c r="L32" s="17">
        <v>0</v>
      </c>
      <c r="M32" s="17">
        <v>0</v>
      </c>
      <c r="N32" s="17">
        <v>0</v>
      </c>
      <c r="O32" s="17">
        <v>0</v>
      </c>
      <c r="P32" s="17">
        <v>0</v>
      </c>
      <c r="Q32" s="17">
        <v>0</v>
      </c>
      <c r="R32" s="17">
        <v>0</v>
      </c>
      <c r="S32" s="28">
        <v>0</v>
      </c>
      <c r="T32" s="28">
        <v>0</v>
      </c>
      <c r="U32" s="28">
        <v>0</v>
      </c>
      <c r="V32" s="28">
        <v>0</v>
      </c>
      <c r="W32" s="28">
        <v>0</v>
      </c>
      <c r="X32" s="28">
        <v>0</v>
      </c>
      <c r="Y32" s="28">
        <v>0</v>
      </c>
      <c r="Z32" s="17">
        <v>0</v>
      </c>
      <c r="AA32" s="17">
        <v>0</v>
      </c>
      <c r="AB32" s="17">
        <v>0</v>
      </c>
      <c r="AC32" s="17">
        <v>0</v>
      </c>
      <c r="AD32" s="17">
        <v>3</v>
      </c>
      <c r="AE32" s="17">
        <v>0</v>
      </c>
      <c r="AF32" s="17">
        <v>0</v>
      </c>
      <c r="AG32" s="17">
        <f t="shared" si="0"/>
        <v>4</v>
      </c>
    </row>
    <row r="33" spans="1:33" x14ac:dyDescent="0.2">
      <c r="A33" s="17"/>
      <c r="B33" s="17" t="s">
        <v>37</v>
      </c>
      <c r="C33" s="17" t="s">
        <v>40</v>
      </c>
      <c r="D33" s="22" t="s">
        <v>129</v>
      </c>
      <c r="E33" s="17">
        <v>0</v>
      </c>
      <c r="F33" s="17">
        <v>1</v>
      </c>
      <c r="G33" s="17">
        <v>0</v>
      </c>
      <c r="H33" s="17">
        <v>0</v>
      </c>
      <c r="I33" s="17">
        <v>0</v>
      </c>
      <c r="J33" s="17">
        <v>1</v>
      </c>
      <c r="K33" s="17">
        <v>0</v>
      </c>
      <c r="L33" s="17">
        <v>0</v>
      </c>
      <c r="M33" s="17">
        <v>0</v>
      </c>
      <c r="N33" s="17">
        <v>0</v>
      </c>
      <c r="O33" s="17">
        <v>1</v>
      </c>
      <c r="P33" s="17">
        <v>0</v>
      </c>
      <c r="Q33" s="17">
        <v>0</v>
      </c>
      <c r="R33" s="17">
        <v>0</v>
      </c>
      <c r="S33" s="22">
        <v>1</v>
      </c>
      <c r="T33" s="28">
        <v>0</v>
      </c>
      <c r="U33" s="28">
        <v>0</v>
      </c>
      <c r="V33" s="28">
        <v>0</v>
      </c>
      <c r="W33" s="28">
        <v>0</v>
      </c>
      <c r="X33" s="28">
        <v>0</v>
      </c>
      <c r="Y33" s="28">
        <v>0</v>
      </c>
      <c r="Z33" s="17">
        <v>0</v>
      </c>
      <c r="AA33" s="17">
        <v>0</v>
      </c>
      <c r="AB33" s="17">
        <v>2</v>
      </c>
      <c r="AC33" s="17">
        <v>0</v>
      </c>
      <c r="AD33" s="17">
        <v>0</v>
      </c>
      <c r="AE33" s="17">
        <v>1</v>
      </c>
      <c r="AF33" s="17">
        <v>2</v>
      </c>
      <c r="AG33" s="17">
        <f t="shared" si="0"/>
        <v>9</v>
      </c>
    </row>
    <row r="34" spans="1:33" x14ac:dyDescent="0.2">
      <c r="A34" s="17"/>
      <c r="B34" s="17" t="s">
        <v>37</v>
      </c>
      <c r="C34" s="17" t="s">
        <v>40</v>
      </c>
      <c r="D34" s="22" t="s">
        <v>130</v>
      </c>
      <c r="E34" s="17">
        <v>0</v>
      </c>
      <c r="F34" s="17">
        <v>0</v>
      </c>
      <c r="G34" s="17">
        <v>1</v>
      </c>
      <c r="H34" s="17">
        <v>0</v>
      </c>
      <c r="I34" s="17">
        <v>0</v>
      </c>
      <c r="J34" s="17">
        <v>0</v>
      </c>
      <c r="K34" s="17">
        <v>0</v>
      </c>
      <c r="L34" s="17">
        <v>1</v>
      </c>
      <c r="M34" s="17">
        <v>3</v>
      </c>
      <c r="N34" s="17">
        <v>2</v>
      </c>
      <c r="O34" s="17">
        <v>0</v>
      </c>
      <c r="P34" s="17">
        <v>2</v>
      </c>
      <c r="Q34" s="17">
        <v>3</v>
      </c>
      <c r="R34" s="17">
        <v>2</v>
      </c>
      <c r="S34" s="28">
        <v>4</v>
      </c>
      <c r="T34" s="28">
        <v>4</v>
      </c>
      <c r="U34" s="28">
        <v>2</v>
      </c>
      <c r="V34" s="28">
        <v>3</v>
      </c>
      <c r="W34" s="28">
        <v>3</v>
      </c>
      <c r="X34" s="28">
        <v>3</v>
      </c>
      <c r="Y34" s="28">
        <v>4</v>
      </c>
      <c r="Z34" s="17">
        <v>2</v>
      </c>
      <c r="AA34" s="17">
        <v>2</v>
      </c>
      <c r="AB34" s="17">
        <v>6</v>
      </c>
      <c r="AC34" s="17">
        <v>3</v>
      </c>
      <c r="AD34" s="17">
        <v>0</v>
      </c>
      <c r="AE34" s="17">
        <v>3</v>
      </c>
      <c r="AF34" s="17">
        <v>4</v>
      </c>
      <c r="AG34" s="17">
        <f t="shared" si="0"/>
        <v>57</v>
      </c>
    </row>
    <row r="35" spans="1:33" x14ac:dyDescent="0.2">
      <c r="A35" s="17"/>
      <c r="B35" s="17" t="s">
        <v>37</v>
      </c>
      <c r="C35" s="17" t="s">
        <v>139</v>
      </c>
      <c r="D35" s="22" t="s">
        <v>129</v>
      </c>
      <c r="E35" s="17">
        <v>0</v>
      </c>
      <c r="F35" s="17">
        <v>0</v>
      </c>
      <c r="G35" s="17">
        <v>0</v>
      </c>
      <c r="H35" s="17">
        <v>0</v>
      </c>
      <c r="I35" s="17">
        <v>0</v>
      </c>
      <c r="J35" s="17">
        <v>0</v>
      </c>
      <c r="K35" s="17">
        <v>0</v>
      </c>
      <c r="L35" s="17">
        <v>0</v>
      </c>
      <c r="M35" s="17">
        <v>0</v>
      </c>
      <c r="N35" s="17">
        <v>0</v>
      </c>
      <c r="O35" s="17">
        <v>0</v>
      </c>
      <c r="P35" s="17">
        <v>0</v>
      </c>
      <c r="Q35" s="17">
        <v>0</v>
      </c>
      <c r="R35" s="17">
        <v>0</v>
      </c>
      <c r="S35" s="28">
        <v>0</v>
      </c>
      <c r="T35" s="28">
        <v>0</v>
      </c>
      <c r="U35" s="28">
        <v>0</v>
      </c>
      <c r="V35" s="28">
        <v>0</v>
      </c>
      <c r="W35" s="28">
        <v>0</v>
      </c>
      <c r="X35" s="28">
        <v>0</v>
      </c>
      <c r="Y35" s="28">
        <v>0</v>
      </c>
      <c r="Z35" s="17">
        <v>0</v>
      </c>
      <c r="AA35" s="17">
        <v>0</v>
      </c>
      <c r="AB35" s="17">
        <v>0</v>
      </c>
      <c r="AC35" s="17">
        <v>0</v>
      </c>
      <c r="AD35" s="17">
        <v>0</v>
      </c>
      <c r="AE35" s="17">
        <v>0</v>
      </c>
      <c r="AF35" s="17">
        <v>0</v>
      </c>
      <c r="AG35" s="17">
        <f t="shared" si="0"/>
        <v>0</v>
      </c>
    </row>
    <row r="36" spans="1:33" x14ac:dyDescent="0.2">
      <c r="A36" s="17"/>
      <c r="B36" s="17" t="s">
        <v>37</v>
      </c>
      <c r="C36" s="17" t="s">
        <v>139</v>
      </c>
      <c r="D36" s="22" t="s">
        <v>130</v>
      </c>
      <c r="E36" s="17">
        <v>0</v>
      </c>
      <c r="F36" s="17">
        <v>0</v>
      </c>
      <c r="G36" s="17">
        <v>0</v>
      </c>
      <c r="H36" s="17">
        <v>0</v>
      </c>
      <c r="I36" s="17">
        <v>0</v>
      </c>
      <c r="J36" s="17">
        <v>0</v>
      </c>
      <c r="K36" s="17">
        <v>0</v>
      </c>
      <c r="L36" s="17">
        <v>1</v>
      </c>
      <c r="M36" s="17">
        <v>0</v>
      </c>
      <c r="N36" s="17">
        <v>0</v>
      </c>
      <c r="O36" s="17">
        <v>0</v>
      </c>
      <c r="P36" s="17">
        <v>0</v>
      </c>
      <c r="Q36" s="17">
        <v>0</v>
      </c>
      <c r="R36" s="17">
        <v>0</v>
      </c>
      <c r="S36" s="28">
        <v>0</v>
      </c>
      <c r="T36" s="28">
        <v>0</v>
      </c>
      <c r="U36" s="28">
        <v>0</v>
      </c>
      <c r="V36" s="28">
        <v>0</v>
      </c>
      <c r="W36" s="28">
        <v>0</v>
      </c>
      <c r="X36" s="28">
        <v>0</v>
      </c>
      <c r="Y36" s="28">
        <v>0</v>
      </c>
      <c r="Z36" s="17">
        <v>0</v>
      </c>
      <c r="AA36" s="17">
        <v>0</v>
      </c>
      <c r="AB36" s="17">
        <v>0</v>
      </c>
      <c r="AC36" s="17">
        <v>0</v>
      </c>
      <c r="AD36" s="17">
        <v>0</v>
      </c>
      <c r="AE36" s="17">
        <v>0</v>
      </c>
      <c r="AF36" s="17">
        <v>0</v>
      </c>
      <c r="AG36" s="17">
        <f t="shared" si="0"/>
        <v>1</v>
      </c>
    </row>
    <row r="37" spans="1:33" x14ac:dyDescent="0.2">
      <c r="A37" s="17"/>
      <c r="B37" s="17" t="s">
        <v>37</v>
      </c>
      <c r="C37" s="17" t="s">
        <v>41</v>
      </c>
      <c r="D37" s="22" t="s">
        <v>129</v>
      </c>
      <c r="E37" s="17">
        <v>0</v>
      </c>
      <c r="F37" s="17">
        <v>0</v>
      </c>
      <c r="G37" s="17">
        <v>0</v>
      </c>
      <c r="H37" s="17">
        <v>0</v>
      </c>
      <c r="I37" s="17">
        <v>0</v>
      </c>
      <c r="J37" s="17">
        <v>0</v>
      </c>
      <c r="K37" s="17">
        <v>0</v>
      </c>
      <c r="L37" s="17">
        <v>0</v>
      </c>
      <c r="M37" s="17">
        <v>0</v>
      </c>
      <c r="N37" s="17">
        <v>0</v>
      </c>
      <c r="O37" s="17">
        <v>0</v>
      </c>
      <c r="P37" s="17">
        <v>0</v>
      </c>
      <c r="Q37" s="17">
        <v>0</v>
      </c>
      <c r="R37" s="17">
        <v>0</v>
      </c>
      <c r="S37" s="28">
        <v>0</v>
      </c>
      <c r="T37" s="28">
        <v>0</v>
      </c>
      <c r="U37" s="28">
        <v>0</v>
      </c>
      <c r="V37" s="28">
        <v>0</v>
      </c>
      <c r="W37" s="28">
        <v>0</v>
      </c>
      <c r="X37" s="28">
        <v>0</v>
      </c>
      <c r="Y37" s="28">
        <v>0</v>
      </c>
      <c r="Z37" s="17">
        <v>0</v>
      </c>
      <c r="AA37" s="17">
        <v>0</v>
      </c>
      <c r="AB37" s="17">
        <v>0</v>
      </c>
      <c r="AC37" s="17">
        <v>0</v>
      </c>
      <c r="AD37" s="17">
        <v>0</v>
      </c>
      <c r="AE37" s="17">
        <v>0</v>
      </c>
      <c r="AF37" s="17">
        <v>0</v>
      </c>
      <c r="AG37" s="17">
        <f t="shared" si="0"/>
        <v>0</v>
      </c>
    </row>
    <row r="38" spans="1:33" x14ac:dyDescent="0.2">
      <c r="A38" s="17"/>
      <c r="B38" s="17" t="s">
        <v>37</v>
      </c>
      <c r="C38" s="17" t="s">
        <v>41</v>
      </c>
      <c r="D38" s="22" t="s">
        <v>130</v>
      </c>
      <c r="E38" s="17">
        <v>0</v>
      </c>
      <c r="F38" s="17">
        <v>0</v>
      </c>
      <c r="G38" s="17">
        <v>0</v>
      </c>
      <c r="H38" s="17">
        <v>0</v>
      </c>
      <c r="I38" s="17">
        <v>0</v>
      </c>
      <c r="J38" s="17">
        <v>0</v>
      </c>
      <c r="K38" s="17">
        <v>0</v>
      </c>
      <c r="L38" s="17">
        <v>0</v>
      </c>
      <c r="M38" s="17">
        <v>0</v>
      </c>
      <c r="N38" s="17">
        <v>0</v>
      </c>
      <c r="O38" s="17">
        <v>0</v>
      </c>
      <c r="P38" s="17">
        <v>0</v>
      </c>
      <c r="Q38" s="17">
        <v>0</v>
      </c>
      <c r="R38" s="17">
        <v>0</v>
      </c>
      <c r="S38" s="28">
        <v>0</v>
      </c>
      <c r="T38" s="28">
        <v>0</v>
      </c>
      <c r="U38" s="28">
        <v>0</v>
      </c>
      <c r="V38" s="28">
        <v>0</v>
      </c>
      <c r="W38" s="28">
        <v>0</v>
      </c>
      <c r="X38" s="28">
        <v>0</v>
      </c>
      <c r="Y38" s="28">
        <v>0</v>
      </c>
      <c r="Z38" s="17">
        <v>0</v>
      </c>
      <c r="AA38" s="17">
        <v>0</v>
      </c>
      <c r="AB38" s="17">
        <v>0</v>
      </c>
      <c r="AC38" s="17">
        <v>0</v>
      </c>
      <c r="AD38" s="17">
        <v>0</v>
      </c>
      <c r="AE38" s="17">
        <v>0</v>
      </c>
      <c r="AF38" s="17">
        <v>0</v>
      </c>
      <c r="AG38" s="17">
        <f t="shared" si="0"/>
        <v>0</v>
      </c>
    </row>
    <row r="39" spans="1:33" x14ac:dyDescent="0.2">
      <c r="A39" s="17"/>
      <c r="B39" s="17" t="s">
        <v>37</v>
      </c>
      <c r="C39" s="17" t="s">
        <v>42</v>
      </c>
      <c r="D39" s="22" t="s">
        <v>129</v>
      </c>
      <c r="E39" s="17">
        <v>0</v>
      </c>
      <c r="F39" s="17">
        <v>0</v>
      </c>
      <c r="G39" s="17">
        <v>0</v>
      </c>
      <c r="H39" s="17">
        <v>0</v>
      </c>
      <c r="I39" s="17">
        <v>0</v>
      </c>
      <c r="J39" s="17">
        <v>0</v>
      </c>
      <c r="K39" s="17">
        <v>0</v>
      </c>
      <c r="L39" s="17">
        <v>0</v>
      </c>
      <c r="M39" s="17">
        <v>0</v>
      </c>
      <c r="N39" s="17">
        <v>0</v>
      </c>
      <c r="O39" s="17">
        <v>0</v>
      </c>
      <c r="P39" s="17">
        <v>0</v>
      </c>
      <c r="Q39" s="17">
        <v>0</v>
      </c>
      <c r="R39" s="17">
        <v>0</v>
      </c>
      <c r="S39" s="28">
        <v>0</v>
      </c>
      <c r="T39" s="28">
        <v>0</v>
      </c>
      <c r="U39" s="28">
        <v>0</v>
      </c>
      <c r="V39" s="28">
        <v>0</v>
      </c>
      <c r="W39" s="28">
        <v>0</v>
      </c>
      <c r="X39" s="28">
        <v>0</v>
      </c>
      <c r="Y39" s="28">
        <v>0</v>
      </c>
      <c r="Z39" s="17">
        <v>0</v>
      </c>
      <c r="AA39" s="17">
        <v>0</v>
      </c>
      <c r="AB39" s="17">
        <v>0</v>
      </c>
      <c r="AC39" s="17">
        <v>0</v>
      </c>
      <c r="AD39" s="17">
        <v>0</v>
      </c>
      <c r="AE39" s="17">
        <v>0</v>
      </c>
      <c r="AF39" s="17">
        <v>0</v>
      </c>
      <c r="AG39" s="17">
        <f t="shared" si="0"/>
        <v>0</v>
      </c>
    </row>
    <row r="40" spans="1:33" x14ac:dyDescent="0.2">
      <c r="A40" s="17"/>
      <c r="B40" s="17" t="s">
        <v>37</v>
      </c>
      <c r="C40" s="17" t="s">
        <v>42</v>
      </c>
      <c r="D40" s="22" t="s">
        <v>130</v>
      </c>
      <c r="E40" s="17">
        <v>0</v>
      </c>
      <c r="F40" s="17">
        <v>0</v>
      </c>
      <c r="G40" s="17">
        <v>0</v>
      </c>
      <c r="H40" s="17">
        <v>1</v>
      </c>
      <c r="I40" s="17">
        <v>1</v>
      </c>
      <c r="J40" s="17">
        <v>0</v>
      </c>
      <c r="K40" s="17">
        <v>0</v>
      </c>
      <c r="L40" s="17">
        <v>0</v>
      </c>
      <c r="M40" s="17">
        <v>0</v>
      </c>
      <c r="N40" s="17">
        <v>0</v>
      </c>
      <c r="O40" s="17">
        <v>0</v>
      </c>
      <c r="P40" s="17">
        <v>0</v>
      </c>
      <c r="Q40" s="17">
        <v>1</v>
      </c>
      <c r="R40" s="17">
        <v>0</v>
      </c>
      <c r="S40" s="28">
        <v>2</v>
      </c>
      <c r="T40" s="28">
        <v>0</v>
      </c>
      <c r="U40" s="28">
        <v>4</v>
      </c>
      <c r="V40" s="28">
        <v>0</v>
      </c>
      <c r="W40" s="28">
        <v>1</v>
      </c>
      <c r="X40" s="28">
        <v>0</v>
      </c>
      <c r="Y40" s="28">
        <v>0</v>
      </c>
      <c r="Z40" s="17">
        <v>0</v>
      </c>
      <c r="AA40" s="17">
        <v>1</v>
      </c>
      <c r="AB40" s="17">
        <v>0</v>
      </c>
      <c r="AC40" s="17">
        <v>1</v>
      </c>
      <c r="AD40" s="17">
        <v>0</v>
      </c>
      <c r="AE40" s="17">
        <v>1</v>
      </c>
      <c r="AF40" s="17">
        <v>1</v>
      </c>
      <c r="AG40" s="17">
        <f t="shared" si="0"/>
        <v>14</v>
      </c>
    </row>
    <row r="41" spans="1:33" x14ac:dyDescent="0.2">
      <c r="C41" s="17"/>
      <c r="AD41" s="34"/>
      <c r="AE41" s="57"/>
      <c r="AF41" s="57"/>
      <c r="AG41" s="17"/>
    </row>
    <row r="42" spans="1:33" x14ac:dyDescent="0.2">
      <c r="AD42" s="34"/>
      <c r="AE42" s="57"/>
      <c r="AF42" s="57"/>
    </row>
    <row r="43" spans="1:33" x14ac:dyDescent="0.2">
      <c r="AD43" s="34"/>
      <c r="AE43" s="57"/>
      <c r="AF43" s="57"/>
    </row>
    <row r="44" spans="1:33" x14ac:dyDescent="0.2">
      <c r="AD44" s="34"/>
      <c r="AE44" s="57"/>
      <c r="AF44" s="57"/>
    </row>
    <row r="45" spans="1:33" x14ac:dyDescent="0.2">
      <c r="AD45" s="34"/>
      <c r="AE45" s="57"/>
      <c r="AF45" s="57"/>
    </row>
    <row r="46" spans="1:33" x14ac:dyDescent="0.2">
      <c r="AD46" s="34"/>
      <c r="AE46" s="57"/>
      <c r="AF46" s="57"/>
    </row>
    <row r="47" spans="1:33" x14ac:dyDescent="0.2">
      <c r="AD47" s="34"/>
      <c r="AE47" s="57"/>
      <c r="AF47" s="57"/>
    </row>
    <row r="48" spans="1:33" x14ac:dyDescent="0.2">
      <c r="AD48" s="34"/>
      <c r="AE48" s="57"/>
      <c r="AF48" s="57"/>
    </row>
    <row r="49" spans="30:32" x14ac:dyDescent="0.2">
      <c r="AD49" s="34"/>
      <c r="AE49" s="57"/>
      <c r="AF49" s="57"/>
    </row>
    <row r="50" spans="30:32" x14ac:dyDescent="0.2">
      <c r="AD50" s="34"/>
      <c r="AE50" s="57"/>
      <c r="AF50" s="57"/>
    </row>
    <row r="51" spans="30:32" x14ac:dyDescent="0.2">
      <c r="AD51" s="34"/>
      <c r="AE51" s="57"/>
      <c r="AF51" s="57"/>
    </row>
    <row r="52" spans="30:32" x14ac:dyDescent="0.2">
      <c r="AD52" s="34"/>
      <c r="AE52" s="57"/>
      <c r="AF52" s="57"/>
    </row>
    <row r="53" spans="30:32" x14ac:dyDescent="0.2">
      <c r="AD53" s="34"/>
      <c r="AE53" s="57"/>
      <c r="AF53" s="57"/>
    </row>
    <row r="54" spans="30:32" x14ac:dyDescent="0.2">
      <c r="AD54" s="34"/>
      <c r="AE54" s="57"/>
      <c r="AF54" s="57"/>
    </row>
    <row r="55" spans="30:32" x14ac:dyDescent="0.2">
      <c r="AD55" s="34"/>
      <c r="AE55" s="57"/>
      <c r="AF55" s="57"/>
    </row>
    <row r="56" spans="30:32" x14ac:dyDescent="0.2">
      <c r="AD56" s="34"/>
      <c r="AE56" s="57"/>
      <c r="AF56" s="57"/>
    </row>
    <row r="57" spans="30:32" x14ac:dyDescent="0.2">
      <c r="AD57" s="34"/>
      <c r="AE57" s="57"/>
      <c r="AF57" s="57"/>
    </row>
    <row r="58" spans="30:32" x14ac:dyDescent="0.2">
      <c r="AE58" s="57"/>
      <c r="AF58" s="57"/>
    </row>
  </sheetData>
  <phoneticPr fontId="4" type="noConversion"/>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3"/>
  <sheetViews>
    <sheetView workbookViewId="0"/>
  </sheetViews>
  <sheetFormatPr defaultRowHeight="12.75" x14ac:dyDescent="0.2"/>
  <cols>
    <col min="1" max="1" width="19.28515625" customWidth="1"/>
    <col min="2" max="2" width="65.7109375" customWidth="1"/>
    <col min="3" max="3" width="19.7109375" bestFit="1" customWidth="1"/>
    <col min="4" max="4" width="6.7109375" bestFit="1" customWidth="1"/>
    <col min="5" max="32" width="10" customWidth="1"/>
  </cols>
  <sheetData>
    <row r="1" spans="1:33" x14ac:dyDescent="0.2">
      <c r="A1" s="1" t="s">
        <v>61</v>
      </c>
      <c r="B1" s="17" t="s">
        <v>106</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row>
    <row r="2" spans="1:33" ht="25.5" x14ac:dyDescent="0.2">
      <c r="A2" s="5" t="s">
        <v>33</v>
      </c>
      <c r="B2" s="24" t="s">
        <v>111</v>
      </c>
      <c r="C2" s="24"/>
      <c r="D2" s="24"/>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row>
    <row r="3" spans="1:33" ht="75" customHeight="1" x14ac:dyDescent="0.2">
      <c r="A3" s="5" t="s">
        <v>22</v>
      </c>
      <c r="B3" s="24" t="s">
        <v>110</v>
      </c>
      <c r="C3" s="24"/>
      <c r="D3" s="24"/>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ht="63.75" customHeight="1" x14ac:dyDescent="0.2">
      <c r="A4" s="4" t="s">
        <v>44</v>
      </c>
      <c r="B4" s="19" t="s">
        <v>81</v>
      </c>
      <c r="C4" s="19"/>
      <c r="D4" s="19"/>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x14ac:dyDescent="0.2">
      <c r="A5" s="5" t="s">
        <v>35</v>
      </c>
      <c r="B5" s="1" t="s">
        <v>23</v>
      </c>
      <c r="C5" s="1" t="s">
        <v>24</v>
      </c>
      <c r="D5" s="1" t="s">
        <v>80</v>
      </c>
      <c r="E5" s="1" t="s">
        <v>49</v>
      </c>
      <c r="F5" s="1" t="s">
        <v>50</v>
      </c>
      <c r="G5" s="1" t="s">
        <v>51</v>
      </c>
      <c r="H5" s="1" t="s">
        <v>52</v>
      </c>
      <c r="I5" s="1" t="s">
        <v>53</v>
      </c>
      <c r="J5" s="1" t="s">
        <v>71</v>
      </c>
      <c r="K5" s="1" t="s">
        <v>70</v>
      </c>
      <c r="L5" s="1" t="s">
        <v>88</v>
      </c>
      <c r="M5" s="1" t="s">
        <v>99</v>
      </c>
      <c r="N5" s="1" t="s">
        <v>100</v>
      </c>
      <c r="O5" s="1" t="s">
        <v>101</v>
      </c>
      <c r="P5" s="1" t="s">
        <v>102</v>
      </c>
      <c r="Q5" s="1" t="s">
        <v>114</v>
      </c>
      <c r="R5" s="1" t="s">
        <v>115</v>
      </c>
      <c r="S5" s="1" t="s">
        <v>116</v>
      </c>
      <c r="T5" s="1" t="s">
        <v>121</v>
      </c>
      <c r="U5" s="1" t="s">
        <v>123</v>
      </c>
      <c r="V5" s="1" t="s">
        <v>125</v>
      </c>
      <c r="W5" s="1" t="s">
        <v>126</v>
      </c>
      <c r="X5" s="1" t="s">
        <v>138</v>
      </c>
      <c r="Y5" s="1" t="s">
        <v>140</v>
      </c>
      <c r="Z5" s="1" t="s">
        <v>143</v>
      </c>
      <c r="AA5" s="1" t="s">
        <v>144</v>
      </c>
      <c r="AB5" s="1" t="s">
        <v>145</v>
      </c>
      <c r="AC5" s="1" t="s">
        <v>146</v>
      </c>
      <c r="AD5" s="1" t="s">
        <v>154</v>
      </c>
      <c r="AE5" s="1" t="s">
        <v>155</v>
      </c>
      <c r="AF5" s="1" t="s">
        <v>157</v>
      </c>
      <c r="AG5" s="10" t="s">
        <v>43</v>
      </c>
    </row>
    <row r="6" spans="1:33" x14ac:dyDescent="0.2">
      <c r="A6" s="17"/>
      <c r="B6" s="24" t="s">
        <v>127</v>
      </c>
      <c r="C6" s="24" t="s">
        <v>128</v>
      </c>
      <c r="D6" s="24" t="s">
        <v>129</v>
      </c>
      <c r="E6" s="20">
        <v>0</v>
      </c>
      <c r="F6" s="20">
        <v>0</v>
      </c>
      <c r="G6" s="20">
        <v>0</v>
      </c>
      <c r="H6" s="20">
        <v>0</v>
      </c>
      <c r="I6" s="20">
        <v>1</v>
      </c>
      <c r="J6" s="20">
        <v>0</v>
      </c>
      <c r="K6" s="20">
        <v>1</v>
      </c>
      <c r="L6" s="20">
        <v>0</v>
      </c>
      <c r="M6" s="20">
        <v>0</v>
      </c>
      <c r="N6" s="20">
        <v>0</v>
      </c>
      <c r="O6" s="20">
        <v>0</v>
      </c>
      <c r="P6" s="20">
        <v>1</v>
      </c>
      <c r="Q6" s="20">
        <v>2</v>
      </c>
      <c r="R6" s="20">
        <v>0</v>
      </c>
      <c r="S6" s="20">
        <v>0</v>
      </c>
      <c r="T6" s="20">
        <v>0</v>
      </c>
      <c r="U6" s="20">
        <v>0</v>
      </c>
      <c r="V6" s="20">
        <v>0</v>
      </c>
      <c r="W6" s="20">
        <v>0</v>
      </c>
      <c r="X6" s="20">
        <v>0</v>
      </c>
      <c r="Y6" s="39">
        <v>0</v>
      </c>
      <c r="Z6" s="39">
        <v>0</v>
      </c>
      <c r="AA6" s="39">
        <v>1</v>
      </c>
      <c r="AB6">
        <v>1</v>
      </c>
      <c r="AC6" s="50">
        <v>0</v>
      </c>
      <c r="AD6" s="50">
        <v>0</v>
      </c>
      <c r="AE6" s="50">
        <v>0</v>
      </c>
      <c r="AF6" s="50">
        <v>0</v>
      </c>
      <c r="AG6" s="17">
        <f>SUM(E6:AF6)</f>
        <v>7</v>
      </c>
    </row>
    <row r="7" spans="1:33" x14ac:dyDescent="0.2">
      <c r="A7" s="25"/>
      <c r="B7" s="24" t="s">
        <v>127</v>
      </c>
      <c r="C7" s="24" t="s">
        <v>128</v>
      </c>
      <c r="D7" s="24" t="s">
        <v>130</v>
      </c>
      <c r="E7" s="26">
        <v>0</v>
      </c>
      <c r="F7" s="26">
        <v>0</v>
      </c>
      <c r="G7" s="26">
        <v>0</v>
      </c>
      <c r="H7" s="26">
        <v>0</v>
      </c>
      <c r="I7" s="26">
        <v>0</v>
      </c>
      <c r="J7" s="26">
        <v>0</v>
      </c>
      <c r="K7" s="26">
        <v>0</v>
      </c>
      <c r="L7" s="26">
        <v>3</v>
      </c>
      <c r="M7" s="26">
        <v>1</v>
      </c>
      <c r="N7" s="26">
        <v>0</v>
      </c>
      <c r="O7" s="26">
        <v>1</v>
      </c>
      <c r="P7" s="26">
        <v>0</v>
      </c>
      <c r="Q7" s="26">
        <v>2</v>
      </c>
      <c r="R7" s="26">
        <v>0</v>
      </c>
      <c r="S7" s="26">
        <v>0</v>
      </c>
      <c r="T7" s="26">
        <v>1</v>
      </c>
      <c r="U7" s="26">
        <v>0</v>
      </c>
      <c r="V7" s="26">
        <v>0</v>
      </c>
      <c r="W7" s="26">
        <v>0</v>
      </c>
      <c r="X7" s="26">
        <v>0</v>
      </c>
      <c r="Y7" s="39">
        <v>0</v>
      </c>
      <c r="Z7" s="39">
        <v>1</v>
      </c>
      <c r="AA7" s="39">
        <v>1</v>
      </c>
      <c r="AB7" s="49">
        <v>0</v>
      </c>
      <c r="AC7" s="50">
        <v>1</v>
      </c>
      <c r="AD7" s="50">
        <v>0</v>
      </c>
      <c r="AE7" s="50">
        <v>0</v>
      </c>
      <c r="AF7" s="50">
        <v>0</v>
      </c>
      <c r="AG7" s="17">
        <f>SUM(E7:AF7)</f>
        <v>11</v>
      </c>
    </row>
    <row r="8" spans="1:33" x14ac:dyDescent="0.2">
      <c r="A8" s="25"/>
      <c r="B8" s="24" t="s">
        <v>127</v>
      </c>
      <c r="C8" s="24" t="s">
        <v>131</v>
      </c>
      <c r="D8" s="24" t="s">
        <v>129</v>
      </c>
      <c r="E8" s="26">
        <v>1</v>
      </c>
      <c r="F8" s="26">
        <v>0</v>
      </c>
      <c r="G8" s="26">
        <v>0</v>
      </c>
      <c r="H8" s="26">
        <v>0</v>
      </c>
      <c r="I8" s="26">
        <v>0</v>
      </c>
      <c r="J8" s="26">
        <v>0</v>
      </c>
      <c r="K8" s="26">
        <v>0</v>
      </c>
      <c r="L8" s="26">
        <v>0</v>
      </c>
      <c r="M8" s="26">
        <v>0</v>
      </c>
      <c r="N8" s="26">
        <v>0</v>
      </c>
      <c r="O8" s="26">
        <v>0</v>
      </c>
      <c r="P8" s="26">
        <v>0</v>
      </c>
      <c r="Q8" s="26">
        <v>0</v>
      </c>
      <c r="R8" s="26">
        <v>0</v>
      </c>
      <c r="S8" s="26">
        <v>1</v>
      </c>
      <c r="T8" s="26">
        <v>1</v>
      </c>
      <c r="U8" s="26">
        <v>0</v>
      </c>
      <c r="V8" s="26">
        <v>0</v>
      </c>
      <c r="W8" s="26">
        <v>0</v>
      </c>
      <c r="X8" s="26">
        <v>0</v>
      </c>
      <c r="Y8" s="39">
        <v>0</v>
      </c>
      <c r="Z8" s="39">
        <v>0</v>
      </c>
      <c r="AA8" s="39">
        <v>0</v>
      </c>
      <c r="AB8" s="49">
        <v>0</v>
      </c>
      <c r="AC8" s="50">
        <v>0</v>
      </c>
      <c r="AD8" s="50">
        <v>0</v>
      </c>
      <c r="AE8" s="50">
        <v>1</v>
      </c>
      <c r="AF8" s="50">
        <v>0</v>
      </c>
      <c r="AG8" s="17">
        <f t="shared" ref="AG8:AG23" si="0">SUM(E8:AF8)</f>
        <v>4</v>
      </c>
    </row>
    <row r="9" spans="1:33" x14ac:dyDescent="0.2">
      <c r="B9" t="s">
        <v>127</v>
      </c>
      <c r="C9" t="s">
        <v>131</v>
      </c>
      <c r="D9" t="s">
        <v>130</v>
      </c>
      <c r="E9">
        <v>0</v>
      </c>
      <c r="F9">
        <v>0</v>
      </c>
      <c r="G9">
        <v>0</v>
      </c>
      <c r="H9">
        <v>0</v>
      </c>
      <c r="I9">
        <v>1</v>
      </c>
      <c r="J9">
        <v>0</v>
      </c>
      <c r="K9">
        <v>0</v>
      </c>
      <c r="L9">
        <v>0</v>
      </c>
      <c r="M9">
        <v>0</v>
      </c>
      <c r="N9">
        <v>0</v>
      </c>
      <c r="O9">
        <v>0</v>
      </c>
      <c r="P9">
        <v>0</v>
      </c>
      <c r="Q9">
        <v>0</v>
      </c>
      <c r="R9">
        <v>0</v>
      </c>
      <c r="S9">
        <v>0</v>
      </c>
      <c r="T9">
        <v>0</v>
      </c>
      <c r="U9">
        <v>0</v>
      </c>
      <c r="V9">
        <v>0</v>
      </c>
      <c r="W9">
        <v>0</v>
      </c>
      <c r="X9">
        <v>0</v>
      </c>
      <c r="Y9" s="39">
        <v>0</v>
      </c>
      <c r="Z9" s="39">
        <v>0</v>
      </c>
      <c r="AA9" s="39">
        <v>0</v>
      </c>
      <c r="AB9">
        <v>0</v>
      </c>
      <c r="AC9" s="50">
        <v>0</v>
      </c>
      <c r="AD9" s="50">
        <v>0</v>
      </c>
      <c r="AE9" s="50">
        <v>0</v>
      </c>
      <c r="AF9" s="50">
        <v>0</v>
      </c>
      <c r="AG9" s="17">
        <f t="shared" si="0"/>
        <v>1</v>
      </c>
    </row>
    <row r="10" spans="1:33" x14ac:dyDescent="0.2">
      <c r="B10" t="s">
        <v>127</v>
      </c>
      <c r="C10" t="s">
        <v>132</v>
      </c>
      <c r="D10" t="s">
        <v>129</v>
      </c>
      <c r="E10">
        <v>0</v>
      </c>
      <c r="F10">
        <v>0</v>
      </c>
      <c r="G10">
        <v>1</v>
      </c>
      <c r="H10">
        <v>1</v>
      </c>
      <c r="I10">
        <v>7</v>
      </c>
      <c r="J10">
        <v>3</v>
      </c>
      <c r="K10">
        <v>4</v>
      </c>
      <c r="L10">
        <v>1</v>
      </c>
      <c r="M10">
        <v>3</v>
      </c>
      <c r="N10">
        <v>1</v>
      </c>
      <c r="O10">
        <v>1</v>
      </c>
      <c r="P10">
        <v>4</v>
      </c>
      <c r="Q10">
        <v>0</v>
      </c>
      <c r="R10">
        <v>1</v>
      </c>
      <c r="S10">
        <v>3</v>
      </c>
      <c r="T10">
        <v>2</v>
      </c>
      <c r="U10">
        <v>4</v>
      </c>
      <c r="V10">
        <v>2</v>
      </c>
      <c r="W10">
        <v>1</v>
      </c>
      <c r="X10">
        <v>0</v>
      </c>
      <c r="Y10" s="39">
        <v>0</v>
      </c>
      <c r="Z10" s="39">
        <v>4</v>
      </c>
      <c r="AA10" s="39">
        <v>1</v>
      </c>
      <c r="AB10">
        <v>2</v>
      </c>
      <c r="AC10" s="50">
        <v>0</v>
      </c>
      <c r="AD10" s="55">
        <v>2</v>
      </c>
      <c r="AE10" s="55">
        <v>1</v>
      </c>
      <c r="AF10" s="55">
        <v>5</v>
      </c>
      <c r="AG10" s="17">
        <f t="shared" si="0"/>
        <v>54</v>
      </c>
    </row>
    <row r="11" spans="1:33" x14ac:dyDescent="0.2">
      <c r="B11" t="s">
        <v>127</v>
      </c>
      <c r="C11" t="s">
        <v>132</v>
      </c>
      <c r="D11" t="s">
        <v>130</v>
      </c>
      <c r="E11">
        <v>0</v>
      </c>
      <c r="F11">
        <v>1</v>
      </c>
      <c r="G11">
        <v>1</v>
      </c>
      <c r="H11">
        <v>0</v>
      </c>
      <c r="I11">
        <v>1</v>
      </c>
      <c r="J11">
        <v>0</v>
      </c>
      <c r="K11">
        <v>0</v>
      </c>
      <c r="L11">
        <v>1</v>
      </c>
      <c r="M11">
        <v>0</v>
      </c>
      <c r="N11">
        <v>0</v>
      </c>
      <c r="O11">
        <v>0</v>
      </c>
      <c r="P11">
        <v>0</v>
      </c>
      <c r="Q11">
        <v>0</v>
      </c>
      <c r="R11">
        <v>1</v>
      </c>
      <c r="S11">
        <v>0</v>
      </c>
      <c r="T11">
        <v>0</v>
      </c>
      <c r="U11">
        <v>1</v>
      </c>
      <c r="V11">
        <v>0</v>
      </c>
      <c r="W11">
        <v>0</v>
      </c>
      <c r="X11">
        <v>0</v>
      </c>
      <c r="Y11" s="39">
        <v>0</v>
      </c>
      <c r="Z11" s="39">
        <v>0</v>
      </c>
      <c r="AA11" s="39">
        <v>0</v>
      </c>
      <c r="AB11">
        <v>0</v>
      </c>
      <c r="AC11" s="50">
        <v>0</v>
      </c>
      <c r="AD11" s="50">
        <v>0</v>
      </c>
      <c r="AE11" s="50">
        <v>0</v>
      </c>
      <c r="AF11" s="50">
        <v>0</v>
      </c>
      <c r="AG11" s="17">
        <f t="shared" si="0"/>
        <v>6</v>
      </c>
    </row>
    <row r="12" spans="1:33" x14ac:dyDescent="0.2">
      <c r="B12" t="s">
        <v>127</v>
      </c>
      <c r="C12" t="s">
        <v>133</v>
      </c>
      <c r="D12" t="s">
        <v>129</v>
      </c>
      <c r="E12">
        <v>0</v>
      </c>
      <c r="F12">
        <v>0</v>
      </c>
      <c r="G12">
        <v>0</v>
      </c>
      <c r="H12">
        <v>0</v>
      </c>
      <c r="I12">
        <v>0</v>
      </c>
      <c r="J12">
        <v>0</v>
      </c>
      <c r="K12">
        <v>0</v>
      </c>
      <c r="L12">
        <v>0</v>
      </c>
      <c r="M12">
        <v>0</v>
      </c>
      <c r="N12">
        <v>0</v>
      </c>
      <c r="O12">
        <v>0</v>
      </c>
      <c r="P12">
        <v>0</v>
      </c>
      <c r="Q12">
        <v>0</v>
      </c>
      <c r="R12">
        <v>0</v>
      </c>
      <c r="S12">
        <v>0</v>
      </c>
      <c r="T12">
        <v>0</v>
      </c>
      <c r="U12">
        <v>0</v>
      </c>
      <c r="V12">
        <v>0</v>
      </c>
      <c r="W12">
        <v>0</v>
      </c>
      <c r="X12">
        <v>0</v>
      </c>
      <c r="Y12" s="39">
        <v>0</v>
      </c>
      <c r="Z12" s="39">
        <v>0</v>
      </c>
      <c r="AA12" s="39">
        <v>0</v>
      </c>
      <c r="AB12">
        <v>0</v>
      </c>
      <c r="AC12" s="50">
        <v>0</v>
      </c>
      <c r="AD12" s="50">
        <v>0</v>
      </c>
      <c r="AE12" s="50">
        <v>0</v>
      </c>
      <c r="AF12" s="50">
        <v>0</v>
      </c>
      <c r="AG12" s="17">
        <f t="shared" si="0"/>
        <v>0</v>
      </c>
    </row>
    <row r="13" spans="1:33" x14ac:dyDescent="0.2">
      <c r="B13" t="s">
        <v>127</v>
      </c>
      <c r="C13" t="s">
        <v>133</v>
      </c>
      <c r="D13" t="s">
        <v>130</v>
      </c>
      <c r="E13">
        <v>2</v>
      </c>
      <c r="F13">
        <v>0</v>
      </c>
      <c r="G13">
        <v>0</v>
      </c>
      <c r="H13">
        <v>0</v>
      </c>
      <c r="I13">
        <v>0</v>
      </c>
      <c r="J13">
        <v>1</v>
      </c>
      <c r="K13">
        <v>0</v>
      </c>
      <c r="L13">
        <v>0</v>
      </c>
      <c r="M13">
        <v>1</v>
      </c>
      <c r="N13">
        <v>1</v>
      </c>
      <c r="O13">
        <v>2</v>
      </c>
      <c r="P13">
        <v>1</v>
      </c>
      <c r="Q13">
        <v>0</v>
      </c>
      <c r="R13">
        <v>0</v>
      </c>
      <c r="S13">
        <v>0</v>
      </c>
      <c r="T13">
        <v>0</v>
      </c>
      <c r="U13">
        <v>0</v>
      </c>
      <c r="V13">
        <v>0</v>
      </c>
      <c r="W13">
        <v>0</v>
      </c>
      <c r="X13">
        <v>0</v>
      </c>
      <c r="Y13" s="39">
        <v>0</v>
      </c>
      <c r="Z13" s="39">
        <v>0</v>
      </c>
      <c r="AA13" s="39">
        <v>0</v>
      </c>
      <c r="AB13">
        <v>0</v>
      </c>
      <c r="AC13" s="50">
        <v>0</v>
      </c>
      <c r="AD13" s="50">
        <v>0</v>
      </c>
      <c r="AE13" s="50">
        <v>1</v>
      </c>
      <c r="AF13" s="50">
        <v>0</v>
      </c>
      <c r="AG13" s="17">
        <f t="shared" si="0"/>
        <v>9</v>
      </c>
    </row>
    <row r="14" spans="1:33" x14ac:dyDescent="0.2">
      <c r="B14" t="s">
        <v>127</v>
      </c>
      <c r="C14" t="s">
        <v>134</v>
      </c>
      <c r="D14" t="s">
        <v>129</v>
      </c>
      <c r="E14">
        <v>0</v>
      </c>
      <c r="F14">
        <v>0</v>
      </c>
      <c r="G14">
        <v>0</v>
      </c>
      <c r="H14">
        <v>0</v>
      </c>
      <c r="I14">
        <v>1</v>
      </c>
      <c r="J14">
        <v>0</v>
      </c>
      <c r="K14">
        <v>0</v>
      </c>
      <c r="L14">
        <v>1</v>
      </c>
      <c r="M14">
        <v>0</v>
      </c>
      <c r="N14">
        <v>0</v>
      </c>
      <c r="O14">
        <v>2</v>
      </c>
      <c r="P14">
        <v>1</v>
      </c>
      <c r="Q14">
        <v>0</v>
      </c>
      <c r="R14">
        <v>1</v>
      </c>
      <c r="S14">
        <v>1</v>
      </c>
      <c r="T14">
        <v>0</v>
      </c>
      <c r="U14">
        <v>1</v>
      </c>
      <c r="V14">
        <v>0</v>
      </c>
      <c r="W14">
        <v>0</v>
      </c>
      <c r="X14">
        <v>0</v>
      </c>
      <c r="Y14" s="39">
        <v>2</v>
      </c>
      <c r="Z14" s="39">
        <v>1</v>
      </c>
      <c r="AA14" s="39">
        <v>0</v>
      </c>
      <c r="AB14">
        <v>0</v>
      </c>
      <c r="AC14" s="50">
        <v>0</v>
      </c>
      <c r="AD14" s="50">
        <v>0</v>
      </c>
      <c r="AE14" s="50">
        <v>0</v>
      </c>
      <c r="AF14" s="50">
        <v>0</v>
      </c>
      <c r="AG14" s="17">
        <f t="shared" si="0"/>
        <v>11</v>
      </c>
    </row>
    <row r="15" spans="1:33" x14ac:dyDescent="0.2">
      <c r="B15" t="s">
        <v>127</v>
      </c>
      <c r="C15" t="s">
        <v>134</v>
      </c>
      <c r="D15" t="s">
        <v>130</v>
      </c>
      <c r="E15">
        <v>0</v>
      </c>
      <c r="F15">
        <v>0</v>
      </c>
      <c r="G15">
        <v>0</v>
      </c>
      <c r="H15">
        <v>0</v>
      </c>
      <c r="I15">
        <v>0</v>
      </c>
      <c r="J15">
        <v>0</v>
      </c>
      <c r="K15">
        <v>0</v>
      </c>
      <c r="L15">
        <v>0</v>
      </c>
      <c r="M15">
        <v>1</v>
      </c>
      <c r="N15">
        <v>0</v>
      </c>
      <c r="O15">
        <v>0</v>
      </c>
      <c r="P15">
        <v>0</v>
      </c>
      <c r="Q15">
        <v>0</v>
      </c>
      <c r="R15">
        <v>0</v>
      </c>
      <c r="S15">
        <v>0</v>
      </c>
      <c r="T15">
        <v>0</v>
      </c>
      <c r="U15">
        <v>0</v>
      </c>
      <c r="V15">
        <v>0</v>
      </c>
      <c r="W15">
        <v>0</v>
      </c>
      <c r="X15">
        <v>0</v>
      </c>
      <c r="Y15" s="39">
        <v>0</v>
      </c>
      <c r="Z15" s="39">
        <v>0</v>
      </c>
      <c r="AA15" s="39">
        <v>0</v>
      </c>
      <c r="AB15">
        <v>0</v>
      </c>
      <c r="AC15" s="50">
        <v>1</v>
      </c>
      <c r="AD15" s="50">
        <v>0</v>
      </c>
      <c r="AE15" s="50">
        <v>0</v>
      </c>
      <c r="AF15" s="50">
        <v>0</v>
      </c>
      <c r="AG15" s="17">
        <f t="shared" si="0"/>
        <v>2</v>
      </c>
    </row>
    <row r="16" spans="1:33" x14ac:dyDescent="0.2">
      <c r="B16" t="s">
        <v>127</v>
      </c>
      <c r="C16" t="s">
        <v>135</v>
      </c>
      <c r="D16" t="s">
        <v>129</v>
      </c>
      <c r="E16">
        <v>1</v>
      </c>
      <c r="F16">
        <v>2</v>
      </c>
      <c r="G16">
        <v>0</v>
      </c>
      <c r="H16">
        <v>3</v>
      </c>
      <c r="I16">
        <v>0</v>
      </c>
      <c r="J16">
        <v>1</v>
      </c>
      <c r="K16">
        <v>0</v>
      </c>
      <c r="L16">
        <v>0</v>
      </c>
      <c r="M16">
        <v>0</v>
      </c>
      <c r="N16">
        <v>1</v>
      </c>
      <c r="O16">
        <v>0</v>
      </c>
      <c r="P16">
        <v>0</v>
      </c>
      <c r="Q16">
        <v>0</v>
      </c>
      <c r="R16">
        <v>0</v>
      </c>
      <c r="S16">
        <v>0</v>
      </c>
      <c r="T16">
        <v>0</v>
      </c>
      <c r="U16">
        <v>0</v>
      </c>
      <c r="V16">
        <v>0</v>
      </c>
      <c r="W16">
        <v>1</v>
      </c>
      <c r="X16">
        <v>0</v>
      </c>
      <c r="Y16" s="39">
        <v>0</v>
      </c>
      <c r="Z16" s="39">
        <v>0</v>
      </c>
      <c r="AA16" s="39">
        <v>0</v>
      </c>
      <c r="AB16">
        <v>0</v>
      </c>
      <c r="AC16" s="50">
        <v>0</v>
      </c>
      <c r="AD16" s="50">
        <v>0</v>
      </c>
      <c r="AE16" s="50">
        <v>0</v>
      </c>
      <c r="AF16" s="50">
        <v>1</v>
      </c>
      <c r="AG16" s="17">
        <f t="shared" si="0"/>
        <v>10</v>
      </c>
    </row>
    <row r="17" spans="2:33" x14ac:dyDescent="0.2">
      <c r="B17" t="s">
        <v>127</v>
      </c>
      <c r="C17" t="s">
        <v>135</v>
      </c>
      <c r="D17" t="s">
        <v>130</v>
      </c>
      <c r="E17">
        <v>1</v>
      </c>
      <c r="F17">
        <v>0</v>
      </c>
      <c r="G17">
        <v>1</v>
      </c>
      <c r="H17">
        <v>1</v>
      </c>
      <c r="I17">
        <v>0</v>
      </c>
      <c r="J17">
        <v>0</v>
      </c>
      <c r="K17">
        <v>0</v>
      </c>
      <c r="L17">
        <v>0</v>
      </c>
      <c r="M17">
        <v>0</v>
      </c>
      <c r="N17">
        <v>1</v>
      </c>
      <c r="O17">
        <v>0</v>
      </c>
      <c r="P17">
        <v>0</v>
      </c>
      <c r="Q17">
        <v>0</v>
      </c>
      <c r="R17">
        <v>1</v>
      </c>
      <c r="S17">
        <v>0</v>
      </c>
      <c r="T17">
        <v>0</v>
      </c>
      <c r="U17">
        <v>0</v>
      </c>
      <c r="V17">
        <v>0</v>
      </c>
      <c r="W17">
        <v>0</v>
      </c>
      <c r="X17">
        <v>0</v>
      </c>
      <c r="Y17" s="39">
        <v>0</v>
      </c>
      <c r="Z17" s="39">
        <v>0</v>
      </c>
      <c r="AA17" s="39">
        <v>1</v>
      </c>
      <c r="AB17">
        <v>0</v>
      </c>
      <c r="AC17" s="50">
        <v>1</v>
      </c>
      <c r="AD17" s="50">
        <v>0</v>
      </c>
      <c r="AE17" s="50">
        <v>0</v>
      </c>
      <c r="AF17" s="50">
        <v>1</v>
      </c>
      <c r="AG17" s="17">
        <f t="shared" si="0"/>
        <v>8</v>
      </c>
    </row>
    <row r="18" spans="2:33" x14ac:dyDescent="0.2">
      <c r="B18" t="s">
        <v>136</v>
      </c>
      <c r="C18" t="s">
        <v>136</v>
      </c>
      <c r="D18" t="s">
        <v>129</v>
      </c>
      <c r="E18">
        <v>0</v>
      </c>
      <c r="F18">
        <v>0</v>
      </c>
      <c r="G18">
        <v>0</v>
      </c>
      <c r="H18">
        <v>0</v>
      </c>
      <c r="I18">
        <v>0</v>
      </c>
      <c r="J18">
        <v>0</v>
      </c>
      <c r="K18">
        <v>2</v>
      </c>
      <c r="L18">
        <v>0</v>
      </c>
      <c r="M18">
        <v>0</v>
      </c>
      <c r="N18">
        <v>0</v>
      </c>
      <c r="O18">
        <v>0</v>
      </c>
      <c r="P18">
        <v>0</v>
      </c>
      <c r="Q18">
        <v>0</v>
      </c>
      <c r="R18">
        <v>0</v>
      </c>
      <c r="S18">
        <v>0</v>
      </c>
      <c r="T18">
        <v>0</v>
      </c>
      <c r="U18">
        <v>0</v>
      </c>
      <c r="V18">
        <v>0</v>
      </c>
      <c r="W18">
        <v>0</v>
      </c>
      <c r="X18">
        <v>0</v>
      </c>
      <c r="Y18" s="39">
        <v>0</v>
      </c>
      <c r="Z18" s="39">
        <v>0</v>
      </c>
      <c r="AA18" s="39">
        <v>0</v>
      </c>
      <c r="AB18">
        <v>0</v>
      </c>
      <c r="AC18" s="50">
        <v>0</v>
      </c>
      <c r="AD18" s="50">
        <v>0</v>
      </c>
      <c r="AE18" s="50">
        <v>0</v>
      </c>
      <c r="AF18" s="50">
        <v>0</v>
      </c>
      <c r="AG18" s="17">
        <f t="shared" si="0"/>
        <v>2</v>
      </c>
    </row>
    <row r="19" spans="2:33" x14ac:dyDescent="0.2">
      <c r="B19" t="s">
        <v>136</v>
      </c>
      <c r="C19" t="s">
        <v>136</v>
      </c>
      <c r="D19" t="s">
        <v>130</v>
      </c>
      <c r="E19">
        <v>0</v>
      </c>
      <c r="F19">
        <v>0</v>
      </c>
      <c r="G19">
        <v>0</v>
      </c>
      <c r="H19">
        <v>0</v>
      </c>
      <c r="I19">
        <v>1</v>
      </c>
      <c r="J19">
        <v>1</v>
      </c>
      <c r="K19">
        <v>0</v>
      </c>
      <c r="L19">
        <v>0</v>
      </c>
      <c r="M19">
        <v>0</v>
      </c>
      <c r="N19">
        <v>0</v>
      </c>
      <c r="O19">
        <v>0</v>
      </c>
      <c r="P19">
        <v>0</v>
      </c>
      <c r="Q19">
        <v>1</v>
      </c>
      <c r="R19">
        <v>0</v>
      </c>
      <c r="S19">
        <v>0</v>
      </c>
      <c r="T19">
        <v>1</v>
      </c>
      <c r="U19">
        <v>1</v>
      </c>
      <c r="V19">
        <v>0</v>
      </c>
      <c r="W19">
        <v>0</v>
      </c>
      <c r="X19">
        <v>0</v>
      </c>
      <c r="Y19" s="39">
        <v>0</v>
      </c>
      <c r="Z19" s="39">
        <v>0</v>
      </c>
      <c r="AA19" s="39">
        <v>0</v>
      </c>
      <c r="AB19">
        <v>0</v>
      </c>
      <c r="AC19" s="50">
        <v>0</v>
      </c>
      <c r="AD19" s="50">
        <v>0</v>
      </c>
      <c r="AE19" s="50">
        <v>1</v>
      </c>
      <c r="AF19" s="50">
        <v>0</v>
      </c>
      <c r="AG19" s="17">
        <f t="shared" si="0"/>
        <v>6</v>
      </c>
    </row>
    <row r="20" spans="2:33" x14ac:dyDescent="0.2">
      <c r="B20" t="s">
        <v>30</v>
      </c>
      <c r="C20" t="s">
        <v>30</v>
      </c>
      <c r="D20" t="s">
        <v>129</v>
      </c>
      <c r="E20">
        <v>0</v>
      </c>
      <c r="F20">
        <v>8</v>
      </c>
      <c r="G20">
        <v>7</v>
      </c>
      <c r="H20">
        <v>4</v>
      </c>
      <c r="I20">
        <v>1</v>
      </c>
      <c r="J20">
        <v>0</v>
      </c>
      <c r="K20">
        <v>2</v>
      </c>
      <c r="L20">
        <v>9</v>
      </c>
      <c r="M20">
        <v>3</v>
      </c>
      <c r="N20">
        <v>1</v>
      </c>
      <c r="O20">
        <v>0</v>
      </c>
      <c r="P20">
        <v>2</v>
      </c>
      <c r="Q20">
        <v>3</v>
      </c>
      <c r="R20">
        <v>6</v>
      </c>
      <c r="S20">
        <v>4</v>
      </c>
      <c r="T20">
        <v>0</v>
      </c>
      <c r="U20">
        <v>0</v>
      </c>
      <c r="V20">
        <v>0</v>
      </c>
      <c r="W20">
        <v>1</v>
      </c>
      <c r="X20">
        <v>3</v>
      </c>
      <c r="Y20" s="39">
        <v>2</v>
      </c>
      <c r="Z20" s="39">
        <v>0</v>
      </c>
      <c r="AA20" s="39">
        <v>0</v>
      </c>
      <c r="AB20">
        <v>3</v>
      </c>
      <c r="AC20" s="50">
        <v>6</v>
      </c>
      <c r="AD20" s="50">
        <v>2</v>
      </c>
      <c r="AE20" s="50">
        <v>2</v>
      </c>
      <c r="AF20" s="50">
        <v>1</v>
      </c>
      <c r="AG20" s="17">
        <f t="shared" si="0"/>
        <v>70</v>
      </c>
    </row>
    <row r="21" spans="2:33" x14ac:dyDescent="0.2">
      <c r="B21" t="s">
        <v>30</v>
      </c>
      <c r="C21" t="s">
        <v>30</v>
      </c>
      <c r="D21" t="s">
        <v>130</v>
      </c>
      <c r="E21">
        <v>0</v>
      </c>
      <c r="F21">
        <v>0</v>
      </c>
      <c r="G21">
        <v>0</v>
      </c>
      <c r="H21">
        <v>0</v>
      </c>
      <c r="I21">
        <v>0</v>
      </c>
      <c r="J21">
        <v>0</v>
      </c>
      <c r="K21">
        <v>0</v>
      </c>
      <c r="L21">
        <v>0</v>
      </c>
      <c r="M21">
        <v>0</v>
      </c>
      <c r="N21">
        <v>0</v>
      </c>
      <c r="O21">
        <v>0</v>
      </c>
      <c r="P21">
        <v>0</v>
      </c>
      <c r="Q21">
        <v>0</v>
      </c>
      <c r="R21">
        <v>0</v>
      </c>
      <c r="S21">
        <v>2</v>
      </c>
      <c r="T21">
        <v>0</v>
      </c>
      <c r="U21">
        <v>2</v>
      </c>
      <c r="V21">
        <v>0</v>
      </c>
      <c r="W21">
        <v>0</v>
      </c>
      <c r="X21">
        <v>0</v>
      </c>
      <c r="Y21" s="39">
        <v>1</v>
      </c>
      <c r="Z21" s="39">
        <v>0</v>
      </c>
      <c r="AA21" s="39">
        <v>0</v>
      </c>
      <c r="AB21">
        <v>0</v>
      </c>
      <c r="AC21" s="50">
        <v>0</v>
      </c>
      <c r="AD21" s="50">
        <v>0</v>
      </c>
      <c r="AE21" s="50">
        <v>3</v>
      </c>
      <c r="AF21" s="50">
        <v>1</v>
      </c>
      <c r="AG21" s="17">
        <f t="shared" si="0"/>
        <v>9</v>
      </c>
    </row>
    <row r="22" spans="2:33" x14ac:dyDescent="0.2">
      <c r="B22" t="s">
        <v>137</v>
      </c>
      <c r="C22" t="s">
        <v>137</v>
      </c>
      <c r="D22" t="s">
        <v>129</v>
      </c>
      <c r="E22">
        <v>0</v>
      </c>
      <c r="F22">
        <v>0</v>
      </c>
      <c r="G22">
        <v>0</v>
      </c>
      <c r="H22">
        <v>0</v>
      </c>
      <c r="I22">
        <v>0</v>
      </c>
      <c r="J22">
        <v>0</v>
      </c>
      <c r="K22">
        <v>0</v>
      </c>
      <c r="L22">
        <v>0</v>
      </c>
      <c r="M22">
        <v>0</v>
      </c>
      <c r="N22">
        <v>0</v>
      </c>
      <c r="O22">
        <v>0</v>
      </c>
      <c r="P22">
        <v>0</v>
      </c>
      <c r="Q22">
        <v>1</v>
      </c>
      <c r="R22">
        <v>0</v>
      </c>
      <c r="S22">
        <v>0</v>
      </c>
      <c r="T22">
        <v>1</v>
      </c>
      <c r="U22">
        <v>1</v>
      </c>
      <c r="V22">
        <v>0</v>
      </c>
      <c r="W22">
        <v>0</v>
      </c>
      <c r="X22">
        <v>0</v>
      </c>
      <c r="Y22" s="39">
        <v>0</v>
      </c>
      <c r="Z22" s="39">
        <v>0</v>
      </c>
      <c r="AA22" s="39">
        <v>0</v>
      </c>
      <c r="AB22">
        <v>0</v>
      </c>
      <c r="AC22" s="50">
        <v>0</v>
      </c>
      <c r="AD22" s="50">
        <v>0</v>
      </c>
      <c r="AE22" s="50">
        <v>0</v>
      </c>
      <c r="AF22" s="50">
        <v>0</v>
      </c>
      <c r="AG22" s="17">
        <f t="shared" si="0"/>
        <v>3</v>
      </c>
    </row>
    <row r="23" spans="2:33" x14ac:dyDescent="0.2">
      <c r="B23" t="s">
        <v>137</v>
      </c>
      <c r="C23" t="s">
        <v>137</v>
      </c>
      <c r="D23" t="s">
        <v>130</v>
      </c>
      <c r="E23">
        <v>1</v>
      </c>
      <c r="F23">
        <v>0</v>
      </c>
      <c r="G23">
        <v>0</v>
      </c>
      <c r="H23">
        <v>0</v>
      </c>
      <c r="I23">
        <v>0</v>
      </c>
      <c r="J23">
        <v>0</v>
      </c>
      <c r="K23">
        <v>1</v>
      </c>
      <c r="L23">
        <v>0</v>
      </c>
      <c r="M23">
        <v>0</v>
      </c>
      <c r="N23">
        <v>0</v>
      </c>
      <c r="O23">
        <v>0</v>
      </c>
      <c r="P23">
        <v>0</v>
      </c>
      <c r="Q23">
        <v>0</v>
      </c>
      <c r="R23">
        <v>1</v>
      </c>
      <c r="S23">
        <v>1</v>
      </c>
      <c r="T23">
        <v>0</v>
      </c>
      <c r="U23">
        <v>0</v>
      </c>
      <c r="V23">
        <v>1</v>
      </c>
      <c r="W23">
        <v>0</v>
      </c>
      <c r="X23">
        <v>0</v>
      </c>
      <c r="Y23" s="39">
        <v>1</v>
      </c>
      <c r="Z23" s="39">
        <v>1</v>
      </c>
      <c r="AA23" s="39">
        <v>0</v>
      </c>
      <c r="AB23">
        <v>1</v>
      </c>
      <c r="AC23" s="50">
        <v>0</v>
      </c>
      <c r="AD23" s="50">
        <v>0</v>
      </c>
      <c r="AE23" s="50">
        <v>0</v>
      </c>
      <c r="AF23" s="50">
        <v>0</v>
      </c>
      <c r="AG23" s="17">
        <f t="shared" si="0"/>
        <v>8</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2"/>
  <sheetViews>
    <sheetView workbookViewId="0"/>
  </sheetViews>
  <sheetFormatPr defaultRowHeight="12.75" x14ac:dyDescent="0.2"/>
  <cols>
    <col min="1" max="1" width="19.28515625" style="17" customWidth="1"/>
    <col min="2" max="2" width="70" style="17" customWidth="1"/>
    <col min="3" max="3" width="27.7109375" style="17" bestFit="1" customWidth="1"/>
    <col min="4" max="36" width="11.5703125" style="17" customWidth="1"/>
    <col min="37" max="37" width="13.5703125" style="17" bestFit="1" customWidth="1"/>
    <col min="38" max="16384" width="9.140625" style="17"/>
  </cols>
  <sheetData>
    <row r="1" spans="1:37" x14ac:dyDescent="0.2">
      <c r="A1" s="1" t="s">
        <v>61</v>
      </c>
      <c r="B1" s="17" t="s">
        <v>106</v>
      </c>
    </row>
    <row r="2" spans="1:37" x14ac:dyDescent="0.2">
      <c r="A2" s="4" t="s">
        <v>33</v>
      </c>
      <c r="B2" s="17" t="s">
        <v>67</v>
      </c>
    </row>
    <row r="3" spans="1:37" ht="82.5" customHeight="1" x14ac:dyDescent="0.2">
      <c r="A3" s="4" t="s">
        <v>22</v>
      </c>
      <c r="B3" s="24" t="s">
        <v>112</v>
      </c>
    </row>
    <row r="4" spans="1:37" ht="63.75" customHeight="1" x14ac:dyDescent="0.2">
      <c r="A4" s="4" t="s">
        <v>44</v>
      </c>
      <c r="B4" s="19" t="s">
        <v>81</v>
      </c>
    </row>
    <row r="5" spans="1:37" x14ac:dyDescent="0.2">
      <c r="A5" s="1" t="s">
        <v>35</v>
      </c>
      <c r="B5" s="1" t="s">
        <v>55</v>
      </c>
      <c r="C5" s="1" t="s">
        <v>87</v>
      </c>
      <c r="D5" s="6" t="s">
        <v>45</v>
      </c>
      <c r="E5" s="6" t="s">
        <v>46</v>
      </c>
      <c r="F5" s="6" t="s">
        <v>47</v>
      </c>
      <c r="G5" s="6" t="s">
        <v>48</v>
      </c>
      <c r="H5" s="6" t="s">
        <v>49</v>
      </c>
      <c r="I5" s="6" t="s">
        <v>50</v>
      </c>
      <c r="J5" s="6" t="s">
        <v>51</v>
      </c>
      <c r="K5" s="6" t="s">
        <v>52</v>
      </c>
      <c r="L5" s="6" t="s">
        <v>53</v>
      </c>
      <c r="M5" s="6" t="s">
        <v>71</v>
      </c>
      <c r="N5" s="6" t="s">
        <v>70</v>
      </c>
      <c r="O5" s="6" t="s">
        <v>88</v>
      </c>
      <c r="P5" s="6" t="s">
        <v>99</v>
      </c>
      <c r="Q5" s="6" t="s">
        <v>100</v>
      </c>
      <c r="R5" s="6" t="s">
        <v>101</v>
      </c>
      <c r="S5" s="6" t="s">
        <v>102</v>
      </c>
      <c r="T5" s="6" t="s">
        <v>114</v>
      </c>
      <c r="U5" s="6" t="s">
        <v>115</v>
      </c>
      <c r="V5" s="6" t="s">
        <v>116</v>
      </c>
      <c r="W5" s="6" t="s">
        <v>121</v>
      </c>
      <c r="X5" s="6" t="s">
        <v>123</v>
      </c>
      <c r="Y5" s="6" t="s">
        <v>125</v>
      </c>
      <c r="Z5" s="6" t="s">
        <v>126</v>
      </c>
      <c r="AA5" s="6" t="s">
        <v>138</v>
      </c>
      <c r="AB5" s="6" t="s">
        <v>140</v>
      </c>
      <c r="AC5" s="6" t="s">
        <v>143</v>
      </c>
      <c r="AD5" s="6" t="s">
        <v>144</v>
      </c>
      <c r="AE5" s="6" t="s">
        <v>145</v>
      </c>
      <c r="AF5" s="6" t="s">
        <v>146</v>
      </c>
      <c r="AG5" s="6" t="s">
        <v>154</v>
      </c>
      <c r="AH5" s="6" t="s">
        <v>155</v>
      </c>
      <c r="AI5" s="6" t="s">
        <v>157</v>
      </c>
      <c r="AJ5" s="6" t="s">
        <v>43</v>
      </c>
      <c r="AK5" s="6" t="s">
        <v>86</v>
      </c>
    </row>
    <row r="6" spans="1:37" x14ac:dyDescent="0.2">
      <c r="B6" s="17" t="s">
        <v>56</v>
      </c>
      <c r="C6" s="17" t="s">
        <v>82</v>
      </c>
      <c r="D6" s="29">
        <v>40</v>
      </c>
      <c r="E6" s="29">
        <v>35</v>
      </c>
      <c r="F6" s="29">
        <v>23</v>
      </c>
      <c r="G6" s="29">
        <v>18</v>
      </c>
      <c r="H6" s="29">
        <v>23</v>
      </c>
      <c r="I6" s="29">
        <v>21</v>
      </c>
      <c r="J6" s="29">
        <v>23</v>
      </c>
      <c r="K6" s="29">
        <v>17</v>
      </c>
      <c r="L6" s="29">
        <v>29</v>
      </c>
      <c r="M6" s="29">
        <v>11</v>
      </c>
      <c r="N6" s="29">
        <v>15</v>
      </c>
      <c r="O6" s="29">
        <v>17</v>
      </c>
      <c r="P6" s="29">
        <v>25</v>
      </c>
      <c r="Q6" s="29">
        <v>16</v>
      </c>
      <c r="R6" s="29">
        <v>9</v>
      </c>
      <c r="S6" s="29">
        <v>14</v>
      </c>
      <c r="T6" s="29">
        <v>22</v>
      </c>
      <c r="U6" s="29">
        <v>11</v>
      </c>
      <c r="V6" s="29">
        <v>21</v>
      </c>
      <c r="W6" s="29">
        <v>11</v>
      </c>
      <c r="X6" s="29">
        <v>24</v>
      </c>
      <c r="Y6" s="29">
        <v>16</v>
      </c>
      <c r="Z6" s="29">
        <v>22</v>
      </c>
      <c r="AA6" s="29">
        <v>11</v>
      </c>
      <c r="AB6" s="29">
        <v>13</v>
      </c>
      <c r="AC6" s="29">
        <v>17</v>
      </c>
      <c r="AD6" s="29">
        <v>12</v>
      </c>
      <c r="AE6" s="29">
        <v>11</v>
      </c>
      <c r="AF6" s="29">
        <v>14</v>
      </c>
      <c r="AG6" s="29">
        <v>18</v>
      </c>
      <c r="AH6" s="29">
        <v>9</v>
      </c>
      <c r="AI6" s="29">
        <v>3</v>
      </c>
      <c r="AJ6" s="29">
        <f>SUM(D6:AI6)</f>
        <v>571</v>
      </c>
      <c r="AK6" s="8">
        <f>AJ6/SUM($AJ$6:$AJ$8)</f>
        <v>0.58744855967078191</v>
      </c>
    </row>
    <row r="7" spans="1:37" x14ac:dyDescent="0.2">
      <c r="B7" s="17" t="s">
        <v>56</v>
      </c>
      <c r="C7" s="17" t="s">
        <v>83</v>
      </c>
      <c r="D7" s="29">
        <v>18</v>
      </c>
      <c r="E7" s="29">
        <v>11</v>
      </c>
      <c r="F7" s="29">
        <v>24</v>
      </c>
      <c r="G7" s="29">
        <v>11</v>
      </c>
      <c r="H7" s="29">
        <v>11</v>
      </c>
      <c r="I7" s="29">
        <v>9</v>
      </c>
      <c r="J7" s="29">
        <v>3</v>
      </c>
      <c r="K7" s="29">
        <v>1</v>
      </c>
      <c r="L7" s="29">
        <v>12</v>
      </c>
      <c r="M7" s="29">
        <v>5</v>
      </c>
      <c r="N7" s="29">
        <v>6</v>
      </c>
      <c r="O7" s="29">
        <v>9</v>
      </c>
      <c r="P7" s="29">
        <v>11</v>
      </c>
      <c r="Q7" s="29">
        <v>3</v>
      </c>
      <c r="R7" s="29">
        <v>7</v>
      </c>
      <c r="S7" s="29">
        <v>8</v>
      </c>
      <c r="T7" s="29">
        <v>6</v>
      </c>
      <c r="U7" s="29">
        <v>4</v>
      </c>
      <c r="V7" s="29">
        <v>6</v>
      </c>
      <c r="W7" s="29">
        <v>10</v>
      </c>
      <c r="X7" s="29">
        <v>3</v>
      </c>
      <c r="Y7" s="29">
        <v>7</v>
      </c>
      <c r="Z7" s="29">
        <v>13</v>
      </c>
      <c r="AA7" s="29">
        <v>10</v>
      </c>
      <c r="AB7" s="29">
        <v>5</v>
      </c>
      <c r="AC7" s="29">
        <v>6</v>
      </c>
      <c r="AD7" s="29">
        <v>9</v>
      </c>
      <c r="AE7" s="29">
        <v>8</v>
      </c>
      <c r="AF7" s="29">
        <v>9</v>
      </c>
      <c r="AG7" s="29">
        <v>6</v>
      </c>
      <c r="AH7" s="29">
        <v>4</v>
      </c>
      <c r="AI7" s="29">
        <v>1</v>
      </c>
      <c r="AJ7" s="29">
        <f>SUM(D7:AI7)</f>
        <v>256</v>
      </c>
      <c r="AK7" s="8">
        <f>AJ7/SUM($AJ$6:$AJ$8)</f>
        <v>0.26337448559670784</v>
      </c>
    </row>
    <row r="8" spans="1:37" x14ac:dyDescent="0.2">
      <c r="B8" s="17" t="s">
        <v>56</v>
      </c>
      <c r="C8" s="17" t="s">
        <v>84</v>
      </c>
      <c r="D8" s="29">
        <v>7</v>
      </c>
      <c r="E8" s="29">
        <v>4</v>
      </c>
      <c r="F8" s="29">
        <v>7</v>
      </c>
      <c r="G8" s="29">
        <v>1</v>
      </c>
      <c r="H8" s="29">
        <v>7</v>
      </c>
      <c r="I8" s="29">
        <v>6</v>
      </c>
      <c r="J8" s="29">
        <v>5</v>
      </c>
      <c r="K8" s="29">
        <v>1</v>
      </c>
      <c r="L8" s="29">
        <v>4</v>
      </c>
      <c r="M8" s="29">
        <v>2</v>
      </c>
      <c r="N8" s="29">
        <v>5</v>
      </c>
      <c r="O8" s="29">
        <v>5</v>
      </c>
      <c r="P8" s="29">
        <v>7</v>
      </c>
      <c r="Q8" s="29">
        <v>3</v>
      </c>
      <c r="R8" s="29">
        <v>4</v>
      </c>
      <c r="S8" s="29">
        <v>4</v>
      </c>
      <c r="T8" s="29">
        <v>1</v>
      </c>
      <c r="U8" s="29">
        <v>5</v>
      </c>
      <c r="V8" s="29">
        <v>4</v>
      </c>
      <c r="W8" s="29">
        <v>2</v>
      </c>
      <c r="X8" s="29">
        <v>4</v>
      </c>
      <c r="Y8" s="29">
        <v>4</v>
      </c>
      <c r="Z8" s="29">
        <v>10</v>
      </c>
      <c r="AA8" s="29">
        <v>6</v>
      </c>
      <c r="AB8" s="29">
        <v>5</v>
      </c>
      <c r="AC8" s="29">
        <v>4</v>
      </c>
      <c r="AD8" s="29">
        <v>4</v>
      </c>
      <c r="AE8" s="29">
        <v>6</v>
      </c>
      <c r="AF8" s="29">
        <v>10</v>
      </c>
      <c r="AG8" s="29">
        <v>5</v>
      </c>
      <c r="AH8" s="29">
        <v>3</v>
      </c>
      <c r="AI8" s="29">
        <v>0</v>
      </c>
      <c r="AJ8" s="29">
        <f>SUM(D8:AI8)</f>
        <v>145</v>
      </c>
      <c r="AK8" s="8">
        <f>AJ8/SUM($AJ$6:$AJ$8)</f>
        <v>0.14917695473251028</v>
      </c>
    </row>
    <row r="9" spans="1:37" x14ac:dyDescent="0.2">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29"/>
      <c r="AK9" s="8"/>
    </row>
    <row r="10" spans="1:37" x14ac:dyDescent="0.2">
      <c r="B10" s="17" t="s">
        <v>60</v>
      </c>
      <c r="C10" s="17" t="s">
        <v>82</v>
      </c>
      <c r="D10" s="29">
        <v>4</v>
      </c>
      <c r="E10" s="29">
        <v>6</v>
      </c>
      <c r="F10" s="29">
        <v>1</v>
      </c>
      <c r="G10" s="29">
        <v>0</v>
      </c>
      <c r="H10" s="29">
        <v>0</v>
      </c>
      <c r="I10" s="29">
        <v>8</v>
      </c>
      <c r="J10" s="29">
        <v>5</v>
      </c>
      <c r="K10" s="29">
        <v>4</v>
      </c>
      <c r="L10" s="29">
        <v>3</v>
      </c>
      <c r="M10" s="29">
        <v>1</v>
      </c>
      <c r="N10" s="29">
        <v>0</v>
      </c>
      <c r="O10" s="29">
        <v>0</v>
      </c>
      <c r="P10" s="29">
        <v>3</v>
      </c>
      <c r="Q10" s="29">
        <v>1</v>
      </c>
      <c r="R10" s="29">
        <v>0</v>
      </c>
      <c r="S10" s="29">
        <v>3</v>
      </c>
      <c r="T10" s="29">
        <v>2</v>
      </c>
      <c r="U10" s="29">
        <v>3</v>
      </c>
      <c r="V10" s="29">
        <v>4</v>
      </c>
      <c r="W10" s="29">
        <v>0</v>
      </c>
      <c r="X10" s="29">
        <v>1</v>
      </c>
      <c r="Y10" s="29">
        <v>0</v>
      </c>
      <c r="Z10" s="29">
        <v>0</v>
      </c>
      <c r="AA10" s="29">
        <v>1</v>
      </c>
      <c r="AB10" s="29">
        <v>1</v>
      </c>
      <c r="AC10" s="29">
        <v>1</v>
      </c>
      <c r="AD10" s="29">
        <v>0</v>
      </c>
      <c r="AE10" s="29">
        <v>0</v>
      </c>
      <c r="AF10" s="29">
        <v>1</v>
      </c>
      <c r="AG10" s="29">
        <v>0</v>
      </c>
      <c r="AH10" s="29">
        <v>1</v>
      </c>
      <c r="AI10" s="29">
        <v>0</v>
      </c>
      <c r="AJ10" s="29">
        <f>SUM(D10:AI10)</f>
        <v>54</v>
      </c>
      <c r="AK10" s="8">
        <f>AJ10/SUM($AJ$10:$AJ$12)</f>
        <v>0.55670103092783507</v>
      </c>
    </row>
    <row r="11" spans="1:37" x14ac:dyDescent="0.2">
      <c r="B11" s="17" t="s">
        <v>60</v>
      </c>
      <c r="C11" s="17" t="s">
        <v>83</v>
      </c>
      <c r="D11" s="29">
        <v>0</v>
      </c>
      <c r="E11" s="29">
        <v>1</v>
      </c>
      <c r="F11" s="29">
        <v>1</v>
      </c>
      <c r="G11" s="29">
        <v>0</v>
      </c>
      <c r="H11" s="29">
        <v>0</v>
      </c>
      <c r="I11" s="29">
        <v>4</v>
      </c>
      <c r="J11" s="29">
        <v>0</v>
      </c>
      <c r="K11" s="29">
        <v>1</v>
      </c>
      <c r="L11" s="29">
        <v>0</v>
      </c>
      <c r="M11" s="29">
        <v>0</v>
      </c>
      <c r="N11" s="29">
        <v>0</v>
      </c>
      <c r="O11" s="29">
        <v>1</v>
      </c>
      <c r="P11" s="29">
        <v>1</v>
      </c>
      <c r="Q11" s="29">
        <v>1</v>
      </c>
      <c r="R11" s="29">
        <v>1</v>
      </c>
      <c r="S11" s="29">
        <v>1</v>
      </c>
      <c r="T11" s="29">
        <v>0</v>
      </c>
      <c r="U11" s="29">
        <v>1</v>
      </c>
      <c r="V11" s="29">
        <v>3</v>
      </c>
      <c r="W11" s="29">
        <v>2</v>
      </c>
      <c r="X11" s="29">
        <v>1</v>
      </c>
      <c r="Y11" s="29">
        <v>0</v>
      </c>
      <c r="Z11" s="29">
        <v>1</v>
      </c>
      <c r="AA11" s="29">
        <v>0</v>
      </c>
      <c r="AB11" s="29">
        <v>1</v>
      </c>
      <c r="AC11" s="29">
        <v>0</v>
      </c>
      <c r="AD11" s="29">
        <v>0</v>
      </c>
      <c r="AE11" s="29">
        <v>0</v>
      </c>
      <c r="AF11" s="29">
        <v>1</v>
      </c>
      <c r="AG11" s="29">
        <v>0</v>
      </c>
      <c r="AH11" s="29">
        <v>1</v>
      </c>
      <c r="AI11" s="29">
        <v>0</v>
      </c>
      <c r="AJ11" s="29">
        <f t="shared" ref="AJ11:AJ12" si="0">SUM(D11:AI11)</f>
        <v>23</v>
      </c>
      <c r="AK11" s="8">
        <f t="shared" ref="AK11:AK12" si="1">AJ11/SUM($AJ$10:$AJ$12)</f>
        <v>0.23711340206185566</v>
      </c>
    </row>
    <row r="12" spans="1:37" x14ac:dyDescent="0.2">
      <c r="B12" s="17" t="s">
        <v>60</v>
      </c>
      <c r="C12" s="17" t="s">
        <v>84</v>
      </c>
      <c r="D12" s="29">
        <v>0</v>
      </c>
      <c r="E12" s="29">
        <v>0</v>
      </c>
      <c r="F12" s="29">
        <v>2</v>
      </c>
      <c r="G12" s="29">
        <v>0</v>
      </c>
      <c r="H12" s="29">
        <v>0</v>
      </c>
      <c r="I12" s="29">
        <v>1</v>
      </c>
      <c r="J12" s="29">
        <v>1</v>
      </c>
      <c r="K12" s="29">
        <v>1</v>
      </c>
      <c r="L12" s="29">
        <v>4</v>
      </c>
      <c r="M12" s="29">
        <v>1</v>
      </c>
      <c r="N12" s="29">
        <v>2</v>
      </c>
      <c r="O12" s="29">
        <v>2</v>
      </c>
      <c r="P12" s="29">
        <v>1</v>
      </c>
      <c r="Q12" s="29">
        <v>0</v>
      </c>
      <c r="R12" s="29">
        <v>0</v>
      </c>
      <c r="S12" s="29">
        <v>1</v>
      </c>
      <c r="T12" s="29">
        <v>0</v>
      </c>
      <c r="U12" s="29">
        <v>1</v>
      </c>
      <c r="V12" s="29">
        <v>0</v>
      </c>
      <c r="W12" s="29">
        <v>1</v>
      </c>
      <c r="X12" s="29">
        <v>0</v>
      </c>
      <c r="Y12" s="29">
        <v>0</v>
      </c>
      <c r="Z12" s="29">
        <v>0</v>
      </c>
      <c r="AA12" s="29">
        <v>0</v>
      </c>
      <c r="AB12" s="29">
        <v>0</v>
      </c>
      <c r="AC12" s="29">
        <v>0</v>
      </c>
      <c r="AD12" s="29">
        <v>0</v>
      </c>
      <c r="AE12" s="29">
        <v>0</v>
      </c>
      <c r="AF12" s="29">
        <v>1</v>
      </c>
      <c r="AG12" s="29">
        <v>1</v>
      </c>
      <c r="AH12" s="29">
        <v>0</v>
      </c>
      <c r="AI12" s="29">
        <v>0</v>
      </c>
      <c r="AJ12" s="29">
        <f t="shared" si="0"/>
        <v>20</v>
      </c>
      <c r="AK12" s="8">
        <f t="shared" si="1"/>
        <v>0.20618556701030927</v>
      </c>
    </row>
  </sheetData>
  <phoneticPr fontId="4" type="noConversion"/>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88068ACF89E84F925A8831C32630E0" ma:contentTypeVersion="16" ma:contentTypeDescription="Create a new document." ma:contentTypeScope="" ma:versionID="b45bf4bddf659b42558fade6614cced9">
  <xsd:schema xmlns:xsd="http://www.w3.org/2001/XMLSchema" xmlns:xs="http://www.w3.org/2001/XMLSchema" xmlns:p="http://schemas.microsoft.com/office/2006/metadata/properties" xmlns:ns2="a82c12e9-f0fe-44ba-8a31-bf8257c71c77" xmlns:ns3="7467b07a-63e4-4526-818f-48c6a4d2dc7d" xmlns:ns4="20867c8d-1cc9-4acd-a073-94634f6a764f" targetNamespace="http://schemas.microsoft.com/office/2006/metadata/properties" ma:root="true" ma:fieldsID="c7316665a594fc904e617730886ee03a" ns2:_="" ns3:_="" ns4:_="">
    <xsd:import namespace="a82c12e9-f0fe-44ba-8a31-bf8257c71c77"/>
    <xsd:import namespace="7467b07a-63e4-4526-818f-48c6a4d2dc7d"/>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DateModified"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c12e9-f0fe-44ba-8a31-bf8257c71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DateModified" ma:index="17" nillable="true" ma:displayName="Date Modified" ma:format="DateTime" ma:internalName="DateModified">
      <xsd:simpleType>
        <xsd:restriction base="dms:DateTime"/>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67b07a-63e4-4526-818f-48c6a4d2dc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2975dd9-2e55-461b-ac30-758bee8f77fa}" ma:internalName="TaxCatchAll" ma:showField="CatchAllData" ma:web="7467b07a-63e4-4526-818f-48c6a4d2dc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Modified xmlns="a82c12e9-f0fe-44ba-8a31-bf8257c71c77" xsi:nil="true"/>
    <lcf76f155ced4ddcb4097134ff3c332f xmlns="a82c12e9-f0fe-44ba-8a31-bf8257c71c77">
      <Terms xmlns="http://schemas.microsoft.com/office/infopath/2007/PartnerControls"/>
    </lcf76f155ced4ddcb4097134ff3c332f>
    <TaxCatchAll xmlns="20867c8d-1cc9-4acd-a073-94634f6a764f" xsi:nil="true"/>
  </documentManagement>
</p:properties>
</file>

<file path=customXml/itemProps1.xml><?xml version="1.0" encoding="utf-8"?>
<ds:datastoreItem xmlns:ds="http://schemas.openxmlformats.org/officeDocument/2006/customXml" ds:itemID="{D934DCD0-B6A7-4352-B378-0BCFB91B7A7B}">
  <ds:schemaRefs>
    <ds:schemaRef ds:uri="http://schemas.microsoft.com/sharepoint/v3/contenttype/forms"/>
  </ds:schemaRefs>
</ds:datastoreItem>
</file>

<file path=customXml/itemProps2.xml><?xml version="1.0" encoding="utf-8"?>
<ds:datastoreItem xmlns:ds="http://schemas.openxmlformats.org/officeDocument/2006/customXml" ds:itemID="{7DA53389-7447-430F-95DA-E4E22D4A1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c12e9-f0fe-44ba-8a31-bf8257c71c77"/>
    <ds:schemaRef ds:uri="7467b07a-63e4-4526-818f-48c6a4d2dc7d"/>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690BA2-9AC8-4082-B026-2A67FBB95892}">
  <ds:schemaRefs>
    <ds:schemaRef ds:uri="http://purl.org/dc/elements/1.1/"/>
    <ds:schemaRef ds:uri="http://schemas.microsoft.com/office/2006/metadata/properties"/>
    <ds:schemaRef ds:uri="7467b07a-63e4-4526-818f-48c6a4d2dc7d"/>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20867c8d-1cc9-4acd-a073-94634f6a764f"/>
    <ds:schemaRef ds:uri="a82c12e9-f0fe-44ba-8a31-bf8257c71c7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I. Food Safety Adoption Plan</vt:lpstr>
      <vt:lpstr>II. Adoption of AFS Plans</vt:lpstr>
      <vt:lpstr>III. PCHF Supply-chain Program</vt:lpstr>
      <vt:lpstr>IV. PC Insp Classifications</vt:lpstr>
      <vt:lpstr>I. CGMP Insp Classifications</vt:lpstr>
      <vt:lpstr>II. PCHF Recalls</vt:lpstr>
      <vt:lpstr>III. PCAF Recalls</vt:lpstr>
      <vt:lpstr>IV. Recall Init to Firm Press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FDA</dc:creator>
  <cp:lastModifiedBy>Gunaratnam, Mythili</cp:lastModifiedBy>
  <dcterms:created xsi:type="dcterms:W3CDTF">2018-12-04T12:57:07Z</dcterms:created>
  <dcterms:modified xsi:type="dcterms:W3CDTF">2024-12-10T20:03:22Z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0x0101000988068ACF89E84F925A8831C32630E0</vt:lpwstr>
  </property>
  <property fmtid="{D5CDD505-2E9C-101B-9397-08002B2CF9AE}" pid="3" name="MediaServiceImageTags">
    <vt:lpwstr/>
  </property>
</Properties>
</file>