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User Fee TRACK/BsUFA/3 - Dataset Downloads/FY24/"/>
    </mc:Choice>
  </mc:AlternateContent>
  <xr:revisionPtr revIDLastSave="69" documentId="8_{B3883BA1-7B33-4585-83AB-A85C93EF860E}" xr6:coauthVersionLast="47" xr6:coauthVersionMax="47" xr10:uidLastSave="{FF35A4BE-2137-45CA-801B-6F627B3585E9}"/>
  <bookViews>
    <workbookView xWindow="-120" yWindow="-120" windowWidth="29040" windowHeight="15720" xr2:uid="{00000000-000D-0000-FFFF-FFFF00000000}"/>
  </bookViews>
  <sheets>
    <sheet name="Procedural Responses" sheetId="1" r:id="rId1"/>
  </sheets>
  <definedNames>
    <definedName name="_xlnm._FilterDatabase" localSheetId="0" hidden="1">'Procedural Responses'!$A$1:$O$25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I21" i="1"/>
  <c r="H21" i="1"/>
  <c r="I20" i="1"/>
  <c r="H20" i="1"/>
  <c r="I19" i="1"/>
  <c r="H19" i="1"/>
  <c r="I18" i="1"/>
  <c r="H18" i="1"/>
  <c r="I17" i="1"/>
  <c r="H17" i="1"/>
  <c r="I10" i="1"/>
  <c r="H10" i="1"/>
  <c r="I9" i="1"/>
  <c r="H9" i="1"/>
  <c r="I8" i="1"/>
  <c r="H8" i="1"/>
  <c r="H11" i="1"/>
  <c r="I11" i="1"/>
  <c r="I7" i="1"/>
  <c r="I6" i="1"/>
  <c r="I5" i="1"/>
  <c r="H7" i="1"/>
  <c r="H6" i="1"/>
  <c r="H5" i="1"/>
  <c r="H2" i="1"/>
  <c r="O26" i="1"/>
  <c r="O27" i="1"/>
  <c r="O28" i="1"/>
  <c r="M26" i="1"/>
  <c r="M27" i="1"/>
  <c r="M28" i="1"/>
  <c r="G26" i="1"/>
  <c r="I28" i="1" s="1"/>
  <c r="H26" i="1"/>
  <c r="G27" i="1"/>
  <c r="H27" i="1"/>
  <c r="G28" i="1"/>
  <c r="H28" i="1"/>
  <c r="H25" i="1"/>
  <c r="G25" i="1"/>
  <c r="O25" i="1" s="1"/>
  <c r="H24" i="1"/>
  <c r="G24" i="1"/>
  <c r="O24" i="1" s="1"/>
  <c r="H23" i="1"/>
  <c r="G23" i="1"/>
  <c r="I23" i="1" s="1"/>
  <c r="G22" i="1"/>
  <c r="O22" i="1" s="1"/>
  <c r="G21" i="1"/>
  <c r="O21" i="1" s="1"/>
  <c r="G20" i="1"/>
  <c r="M20" i="1" s="1"/>
  <c r="G19" i="1"/>
  <c r="O19" i="1" s="1"/>
  <c r="G18" i="1"/>
  <c r="O18" i="1" s="1"/>
  <c r="G17" i="1"/>
  <c r="M19" i="1" s="1"/>
  <c r="H16" i="1"/>
  <c r="G16" i="1"/>
  <c r="O16" i="1" s="1"/>
  <c r="H15" i="1"/>
  <c r="G15" i="1"/>
  <c r="O15" i="1" s="1"/>
  <c r="H14" i="1"/>
  <c r="G14" i="1"/>
  <c r="M15" i="1" s="1"/>
  <c r="I27" i="1" l="1"/>
  <c r="I26" i="1"/>
  <c r="M23" i="1"/>
  <c r="O23" i="1"/>
  <c r="I24" i="1"/>
  <c r="M24" i="1"/>
  <c r="M21" i="1"/>
  <c r="I16" i="1"/>
  <c r="M16" i="1"/>
  <c r="O20" i="1"/>
  <c r="O14" i="1"/>
  <c r="M17" i="1"/>
  <c r="O17" i="1"/>
  <c r="M22" i="1"/>
  <c r="M25" i="1"/>
  <c r="I14" i="1"/>
  <c r="M14" i="1"/>
  <c r="I15" i="1"/>
  <c r="M18" i="1"/>
  <c r="I25" i="1"/>
  <c r="H13" i="1"/>
  <c r="G13" i="1"/>
  <c r="O13" i="1" s="1"/>
  <c r="H12" i="1"/>
  <c r="G12" i="1"/>
  <c r="O12" i="1" s="1"/>
  <c r="G11" i="1"/>
  <c r="M11" i="1" s="1"/>
  <c r="G10" i="1"/>
  <c r="O10" i="1" s="1"/>
  <c r="G9" i="1"/>
  <c r="O9" i="1" s="1"/>
  <c r="G8" i="1"/>
  <c r="M10" i="1" s="1"/>
  <c r="G7" i="1"/>
  <c r="O7" i="1" s="1"/>
  <c r="G6" i="1"/>
  <c r="O6" i="1" s="1"/>
  <c r="G5" i="1"/>
  <c r="O5" i="1" s="1"/>
  <c r="H4" i="1"/>
  <c r="G4" i="1"/>
  <c r="O4" i="1" s="1"/>
  <c r="H3" i="1"/>
  <c r="G3" i="1"/>
  <c r="O3" i="1" s="1"/>
  <c r="G2" i="1"/>
  <c r="M3" i="1" s="1"/>
  <c r="M5" i="1" l="1"/>
  <c r="M6" i="1"/>
  <c r="M7" i="1"/>
  <c r="M13" i="1"/>
  <c r="O11" i="1"/>
  <c r="M2" i="1"/>
  <c r="I13" i="1"/>
  <c r="M8" i="1"/>
  <c r="I2" i="1"/>
  <c r="O8" i="1"/>
  <c r="O2" i="1"/>
  <c r="M9" i="1"/>
  <c r="I12" i="1"/>
  <c r="I4" i="1"/>
  <c r="M12" i="1"/>
  <c r="M4" i="1"/>
  <c r="I3" i="1"/>
</calcChain>
</file>

<file path=xl/sharedStrings.xml><?xml version="1.0" encoding="utf-8"?>
<sst xmlns="http://schemas.openxmlformats.org/spreadsheetml/2006/main" count="177" uniqueCount="33">
  <si>
    <t>Fiscal Year</t>
  </si>
  <si>
    <t>BsUFA Submission Type</t>
  </si>
  <si>
    <t>Goal Name</t>
  </si>
  <si>
    <t>Review Status</t>
  </si>
  <si>
    <t>Total Submissions</t>
  </si>
  <si>
    <t>Goal Timeline</t>
  </si>
  <si>
    <t>Total</t>
  </si>
  <si>
    <t>Percent On Time</t>
  </si>
  <si>
    <t>Performance Goal</t>
  </si>
  <si>
    <t>Preliminary</t>
  </si>
  <si>
    <t>Goal Met Status</t>
  </si>
  <si>
    <t>Data As Of</t>
  </si>
  <si>
    <t>Percent of Total</t>
  </si>
  <si>
    <t>On Time</t>
  </si>
  <si>
    <t>N</t>
  </si>
  <si>
    <t>Procedural Responses</t>
  </si>
  <si>
    <t>Special Protocol Assessments</t>
  </si>
  <si>
    <t>Y</t>
  </si>
  <si>
    <t>Pending</t>
  </si>
  <si>
    <t>Overdue</t>
  </si>
  <si>
    <t>Major Dispute Resolutions</t>
  </si>
  <si>
    <t>30 Days</t>
  </si>
  <si>
    <t>45 Days</t>
  </si>
  <si>
    <t>Highest Possible Final Performance</t>
  </si>
  <si>
    <t>N/A</t>
  </si>
  <si>
    <t>Response to Clinical Holds</t>
  </si>
  <si>
    <t>60 Days</t>
  </si>
  <si>
    <t>Actions On Time/Completed</t>
  </si>
  <si>
    <t>Goal Not Met</t>
  </si>
  <si>
    <t>Will Meet Goal</t>
  </si>
  <si>
    <t>Currently Meeting, Pending</t>
  </si>
  <si>
    <t>Use-Related Risk Analysis Submissions***</t>
  </si>
  <si>
    <t>Human Factors Validation Protocol Submissions to INDs**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</si>
</sst>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/>
    </xf>
    <xf numFmtId="9" fontId="16" fillId="0" borderId="0" xfId="42" applyFont="1" applyAlignment="1">
      <alignment horizontal="center"/>
    </xf>
    <xf numFmtId="9" fontId="0" fillId="0" borderId="0" xfId="42" applyFont="1"/>
    <xf numFmtId="9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abSelected="1" workbookViewId="0">
      <selection activeCell="A2" sqref="A2"/>
    </sheetView>
  </sheetViews>
  <sheetFormatPr defaultRowHeight="15" x14ac:dyDescent="0.25"/>
  <cols>
    <col min="1" max="1" width="14.85546875" bestFit="1" customWidth="1"/>
    <col min="2" max="2" width="27" bestFit="1" customWidth="1"/>
    <col min="3" max="3" width="43.140625" customWidth="1"/>
    <col min="4" max="4" width="18.140625" bestFit="1" customWidth="1"/>
    <col min="5" max="5" width="21.5703125" bestFit="1" customWidth="1"/>
    <col min="6" max="6" width="18.140625" bestFit="1" customWidth="1"/>
    <col min="7" max="7" width="10" bestFit="1" customWidth="1"/>
    <col min="8" max="8" width="20.42578125" style="4" bestFit="1" customWidth="1"/>
    <col min="9" max="9" width="37.42578125" style="4" bestFit="1" customWidth="1"/>
    <col min="10" max="10" width="21.85546875" style="4" bestFit="1" customWidth="1"/>
    <col min="11" max="11" width="15.85546875" bestFit="1" customWidth="1"/>
    <col min="12" max="12" width="27.42578125" customWidth="1"/>
    <col min="13" max="13" width="29.7109375" customWidth="1"/>
    <col min="14" max="14" width="14.7109375" bestFit="1" customWidth="1"/>
    <col min="15" max="15" width="19.7109375" style="4" bestFit="1" customWidth="1"/>
  </cols>
  <sheetData>
    <row r="1" spans="1:15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23</v>
      </c>
      <c r="J1" s="3" t="s">
        <v>8</v>
      </c>
      <c r="K1" s="2" t="s">
        <v>9</v>
      </c>
      <c r="L1" s="2" t="s">
        <v>10</v>
      </c>
      <c r="M1" s="2" t="s">
        <v>27</v>
      </c>
      <c r="N1" s="2" t="s">
        <v>11</v>
      </c>
      <c r="O1" s="3" t="s">
        <v>12</v>
      </c>
    </row>
    <row r="2" spans="1:15" x14ac:dyDescent="0.25">
      <c r="A2">
        <v>2023</v>
      </c>
      <c r="B2" t="s">
        <v>15</v>
      </c>
      <c r="C2" t="s">
        <v>32</v>
      </c>
      <c r="D2" t="s">
        <v>13</v>
      </c>
      <c r="E2">
        <v>0</v>
      </c>
      <c r="F2" t="s">
        <v>26</v>
      </c>
      <c r="G2">
        <f>SUM(E2:E4)</f>
        <v>6</v>
      </c>
      <c r="H2" s="4">
        <f>IFERROR(E2/(E2+E4),"")</f>
        <v>0</v>
      </c>
      <c r="I2" s="4">
        <f>IFERROR((E2+E3)/G2,0)</f>
        <v>0</v>
      </c>
      <c r="J2" s="4">
        <v>0.9</v>
      </c>
      <c r="K2" s="4" t="s">
        <v>14</v>
      </c>
      <c r="L2" t="s">
        <v>28</v>
      </c>
      <c r="M2" t="str">
        <f>IF(K2="Y",(E2+E4) &amp; " of " &amp; G2,E2 &amp; " of " &amp; G2)</f>
        <v>0 of 6</v>
      </c>
      <c r="N2" s="1">
        <v>45565</v>
      </c>
      <c r="O2" s="4">
        <f t="shared" ref="O2:O13" si="0">IFERROR(E2/G2,0)</f>
        <v>0</v>
      </c>
    </row>
    <row r="3" spans="1:15" x14ac:dyDescent="0.25">
      <c r="A3">
        <v>2023</v>
      </c>
      <c r="B3" t="s">
        <v>15</v>
      </c>
      <c r="C3" t="s">
        <v>32</v>
      </c>
      <c r="D3" t="s">
        <v>18</v>
      </c>
      <c r="E3">
        <v>0</v>
      </c>
      <c r="F3" t="s">
        <v>26</v>
      </c>
      <c r="G3">
        <f>SUM(E2:E4)</f>
        <v>6</v>
      </c>
      <c r="H3" s="4">
        <f>IFERROR(E2/(E2+E4),0)</f>
        <v>0</v>
      </c>
      <c r="I3" s="4">
        <f>IFERROR((E2+E3)/G2,0)</f>
        <v>0</v>
      </c>
      <c r="J3" s="4">
        <v>0.9</v>
      </c>
      <c r="K3" s="4" t="s">
        <v>14</v>
      </c>
      <c r="L3" t="s">
        <v>28</v>
      </c>
      <c r="M3" t="str">
        <f>IF(K2="Y",(E2+E4) &amp; " of " &amp; G2,E2 &amp; " of " &amp; G2)</f>
        <v>0 of 6</v>
      </c>
      <c r="N3" s="1">
        <v>45565</v>
      </c>
      <c r="O3" s="4">
        <f t="shared" si="0"/>
        <v>0</v>
      </c>
    </row>
    <row r="4" spans="1:15" x14ac:dyDescent="0.25">
      <c r="A4">
        <v>2023</v>
      </c>
      <c r="B4" t="s">
        <v>15</v>
      </c>
      <c r="C4" t="s">
        <v>32</v>
      </c>
      <c r="D4" t="s">
        <v>19</v>
      </c>
      <c r="E4">
        <v>6</v>
      </c>
      <c r="F4" t="s">
        <v>26</v>
      </c>
      <c r="G4">
        <f>SUM(E2:E4)</f>
        <v>6</v>
      </c>
      <c r="H4" s="4">
        <f>IFERROR(E2/(E2+E4),0)</f>
        <v>0</v>
      </c>
      <c r="I4" s="4">
        <f>IFERROR((E2+E3)/G2,0)</f>
        <v>0</v>
      </c>
      <c r="J4" s="4">
        <v>0.9</v>
      </c>
      <c r="K4" s="4" t="s">
        <v>14</v>
      </c>
      <c r="L4" t="s">
        <v>28</v>
      </c>
      <c r="M4" t="str">
        <f>IF(K2="Y",(E2+E4) &amp; " of " &amp; G2,E2 &amp; " of " &amp; G2)</f>
        <v>0 of 6</v>
      </c>
      <c r="N4" s="1">
        <v>45565</v>
      </c>
      <c r="O4" s="4">
        <f t="shared" si="0"/>
        <v>1</v>
      </c>
    </row>
    <row r="5" spans="1:15" x14ac:dyDescent="0.25">
      <c r="A5">
        <v>2023</v>
      </c>
      <c r="B5" t="s">
        <v>15</v>
      </c>
      <c r="C5" t="s">
        <v>20</v>
      </c>
      <c r="D5" t="s">
        <v>13</v>
      </c>
      <c r="E5">
        <v>0</v>
      </c>
      <c r="F5" t="s">
        <v>21</v>
      </c>
      <c r="G5">
        <f>SUM(E5:E7)</f>
        <v>0</v>
      </c>
      <c r="H5" s="4" t="str">
        <f>IFERROR(E5/(E5+E7),"")</f>
        <v/>
      </c>
      <c r="I5" s="4" t="str">
        <f>IFERROR((E5+E6)/G5,"")</f>
        <v/>
      </c>
      <c r="J5" s="4">
        <v>0.9</v>
      </c>
      <c r="K5" s="4" t="s">
        <v>14</v>
      </c>
      <c r="L5" t="s">
        <v>24</v>
      </c>
      <c r="M5" t="str">
        <f>IF(K5="Y",(E5+E7) &amp; " of " &amp; G5,E5 &amp; " of " &amp; G5)</f>
        <v>0 of 0</v>
      </c>
      <c r="N5" s="1">
        <v>45565</v>
      </c>
      <c r="O5" s="4">
        <f t="shared" si="0"/>
        <v>0</v>
      </c>
    </row>
    <row r="6" spans="1:15" x14ac:dyDescent="0.25">
      <c r="A6">
        <v>2023</v>
      </c>
      <c r="B6" t="s">
        <v>15</v>
      </c>
      <c r="C6" t="s">
        <v>20</v>
      </c>
      <c r="D6" t="s">
        <v>18</v>
      </c>
      <c r="E6">
        <v>0</v>
      </c>
      <c r="F6" t="s">
        <v>21</v>
      </c>
      <c r="G6">
        <f>SUM(E5:E7)</f>
        <v>0</v>
      </c>
      <c r="H6" s="4" t="str">
        <f>IFERROR(E5/(E5+E7),"")</f>
        <v/>
      </c>
      <c r="I6" s="4" t="str">
        <f>IFERROR((E5+E6)/G5,"")</f>
        <v/>
      </c>
      <c r="J6" s="4">
        <v>0.9</v>
      </c>
      <c r="K6" s="4" t="s">
        <v>14</v>
      </c>
      <c r="L6" t="s">
        <v>24</v>
      </c>
      <c r="M6" t="str">
        <f>IF(K5="Y",(E5+E7) &amp; " of " &amp; G5,E5 &amp; " of " &amp; G5)</f>
        <v>0 of 0</v>
      </c>
      <c r="N6" s="1">
        <v>45565</v>
      </c>
      <c r="O6" s="4">
        <f t="shared" si="0"/>
        <v>0</v>
      </c>
    </row>
    <row r="7" spans="1:15" x14ac:dyDescent="0.25">
      <c r="A7">
        <v>2023</v>
      </c>
      <c r="B7" t="s">
        <v>15</v>
      </c>
      <c r="C7" t="s">
        <v>20</v>
      </c>
      <c r="D7" t="s">
        <v>19</v>
      </c>
      <c r="E7">
        <v>0</v>
      </c>
      <c r="F7" t="s">
        <v>21</v>
      </c>
      <c r="G7">
        <f>SUM(E5:E7)</f>
        <v>0</v>
      </c>
      <c r="H7" s="4" t="str">
        <f>IFERROR(E5/(E5+E7),"")</f>
        <v/>
      </c>
      <c r="I7" s="4" t="str">
        <f>IFERROR((E5+E6)/G5,"")</f>
        <v/>
      </c>
      <c r="J7" s="4">
        <v>0.9</v>
      </c>
      <c r="K7" s="4" t="s">
        <v>14</v>
      </c>
      <c r="L7" t="s">
        <v>24</v>
      </c>
      <c r="M7" t="str">
        <f>IF(K5="Y",(E5+E7) &amp; " of " &amp; G5,E5 &amp; " of " &amp; G5)</f>
        <v>0 of 0</v>
      </c>
      <c r="N7" s="1">
        <v>45565</v>
      </c>
      <c r="O7" s="4">
        <f t="shared" si="0"/>
        <v>0</v>
      </c>
    </row>
    <row r="8" spans="1:15" x14ac:dyDescent="0.25">
      <c r="A8">
        <v>2023</v>
      </c>
      <c r="B8" t="s">
        <v>15</v>
      </c>
      <c r="C8" t="s">
        <v>25</v>
      </c>
      <c r="D8" t="s">
        <v>13</v>
      </c>
      <c r="E8">
        <v>0</v>
      </c>
      <c r="F8" t="s">
        <v>21</v>
      </c>
      <c r="G8">
        <f>SUM(E8:E10)</f>
        <v>0</v>
      </c>
      <c r="H8" s="4" t="str">
        <f>IFERROR(E8/(E8+E10),"")</f>
        <v/>
      </c>
      <c r="I8" s="4" t="str">
        <f>IFERROR((E8+E9)/G8,"")</f>
        <v/>
      </c>
      <c r="J8" s="4">
        <v>0.9</v>
      </c>
      <c r="K8" s="4" t="s">
        <v>14</v>
      </c>
      <c r="L8" t="s">
        <v>24</v>
      </c>
      <c r="M8" t="str">
        <f>IF(K8="Y",(E8+E10) &amp; " of " &amp; G8,E8 &amp; " of " &amp; G8)</f>
        <v>0 of 0</v>
      </c>
      <c r="N8" s="1">
        <v>45565</v>
      </c>
      <c r="O8" s="4">
        <f t="shared" si="0"/>
        <v>0</v>
      </c>
    </row>
    <row r="9" spans="1:15" x14ac:dyDescent="0.25">
      <c r="A9">
        <v>2023</v>
      </c>
      <c r="B9" t="s">
        <v>15</v>
      </c>
      <c r="C9" t="s">
        <v>25</v>
      </c>
      <c r="D9" t="s">
        <v>18</v>
      </c>
      <c r="E9">
        <v>0</v>
      </c>
      <c r="F9" t="s">
        <v>21</v>
      </c>
      <c r="G9">
        <f>SUM(E8:E10)</f>
        <v>0</v>
      </c>
      <c r="H9" s="4" t="str">
        <f>IFERROR(E8/(E8+E10),"")</f>
        <v/>
      </c>
      <c r="I9" s="4" t="str">
        <f>IFERROR((E8+E9)/G8,"")</f>
        <v/>
      </c>
      <c r="J9" s="4">
        <v>0.9</v>
      </c>
      <c r="K9" s="4" t="s">
        <v>14</v>
      </c>
      <c r="L9" t="s">
        <v>24</v>
      </c>
      <c r="M9" t="str">
        <f>IF(K8="Y",(E8+E10) &amp; " of " &amp; G8,E8 &amp; " of " &amp; G8)</f>
        <v>0 of 0</v>
      </c>
      <c r="N9" s="1">
        <v>45565</v>
      </c>
      <c r="O9" s="4">
        <f t="shared" si="0"/>
        <v>0</v>
      </c>
    </row>
    <row r="10" spans="1:15" x14ac:dyDescent="0.25">
      <c r="A10">
        <v>2023</v>
      </c>
      <c r="B10" t="s">
        <v>15</v>
      </c>
      <c r="C10" t="s">
        <v>25</v>
      </c>
      <c r="D10" t="s">
        <v>19</v>
      </c>
      <c r="E10">
        <v>0</v>
      </c>
      <c r="F10" t="s">
        <v>21</v>
      </c>
      <c r="G10">
        <f>SUM(E8:E10)</f>
        <v>0</v>
      </c>
      <c r="H10" s="4" t="str">
        <f>IFERROR(E8/(E8+E10),"")</f>
        <v/>
      </c>
      <c r="I10" s="4" t="str">
        <f>IFERROR((E8+E9)/G8,"")</f>
        <v/>
      </c>
      <c r="J10" s="4">
        <v>0.9</v>
      </c>
      <c r="K10" s="4" t="s">
        <v>14</v>
      </c>
      <c r="L10" t="s">
        <v>24</v>
      </c>
      <c r="M10" t="str">
        <f>IF(K8="Y",(E8+E10) &amp; " of " &amp; G8,E8 &amp; " of " &amp; G8)</f>
        <v>0 of 0</v>
      </c>
      <c r="N10" s="1">
        <v>45565</v>
      </c>
      <c r="O10" s="4">
        <f t="shared" si="0"/>
        <v>0</v>
      </c>
    </row>
    <row r="11" spans="1:15" x14ac:dyDescent="0.25">
      <c r="A11">
        <v>2023</v>
      </c>
      <c r="B11" t="s">
        <v>15</v>
      </c>
      <c r="C11" t="s">
        <v>16</v>
      </c>
      <c r="D11" t="s">
        <v>13</v>
      </c>
      <c r="E11">
        <v>3</v>
      </c>
      <c r="F11" t="s">
        <v>22</v>
      </c>
      <c r="G11">
        <f>SUM(E11:E13)</f>
        <v>4</v>
      </c>
      <c r="H11" s="4">
        <f>IFERROR(E11/(E11+E13),0)</f>
        <v>0.75</v>
      </c>
      <c r="I11" s="4">
        <f>IFERROR((E11+E12)/G11,0)</f>
        <v>0.75</v>
      </c>
      <c r="J11" s="4">
        <v>0.9</v>
      </c>
      <c r="K11" s="4" t="s">
        <v>14</v>
      </c>
      <c r="L11" t="s">
        <v>28</v>
      </c>
      <c r="M11" t="str">
        <f>IF(K11="Y",(E11+E13) &amp; " of " &amp; G11,E11 &amp; " of " &amp; G11)</f>
        <v>3 of 4</v>
      </c>
      <c r="N11" s="1">
        <v>45565</v>
      </c>
      <c r="O11" s="4">
        <f t="shared" si="0"/>
        <v>0.75</v>
      </c>
    </row>
    <row r="12" spans="1:15" x14ac:dyDescent="0.25">
      <c r="A12">
        <v>2023</v>
      </c>
      <c r="B12" t="s">
        <v>15</v>
      </c>
      <c r="C12" t="s">
        <v>16</v>
      </c>
      <c r="D12" t="s">
        <v>18</v>
      </c>
      <c r="E12">
        <v>0</v>
      </c>
      <c r="F12" t="s">
        <v>22</v>
      </c>
      <c r="G12">
        <f>SUM(E11:E13)</f>
        <v>4</v>
      </c>
      <c r="H12" s="4">
        <f>IFERROR(E11/(E11+E13),0)</f>
        <v>0.75</v>
      </c>
      <c r="I12" s="4">
        <f>IFERROR((E11+E12)/G11,0)</f>
        <v>0.75</v>
      </c>
      <c r="J12" s="4">
        <v>0.9</v>
      </c>
      <c r="K12" s="4" t="s">
        <v>14</v>
      </c>
      <c r="L12" t="s">
        <v>28</v>
      </c>
      <c r="M12" t="str">
        <f>IF(K11="Y",(E11+E13) &amp; " of " &amp; G11,E11 &amp; " of " &amp; G11)</f>
        <v>3 of 4</v>
      </c>
      <c r="N12" s="1">
        <v>45565</v>
      </c>
      <c r="O12" s="4">
        <f t="shared" si="0"/>
        <v>0</v>
      </c>
    </row>
    <row r="13" spans="1:15" x14ac:dyDescent="0.25">
      <c r="A13">
        <v>2023</v>
      </c>
      <c r="B13" t="s">
        <v>15</v>
      </c>
      <c r="C13" t="s">
        <v>16</v>
      </c>
      <c r="D13" t="s">
        <v>19</v>
      </c>
      <c r="E13">
        <v>1</v>
      </c>
      <c r="F13" t="s">
        <v>22</v>
      </c>
      <c r="G13">
        <f>SUM(E11:E13)</f>
        <v>4</v>
      </c>
      <c r="H13" s="4">
        <f>IFERROR(E11/(E11+E13),0)</f>
        <v>0.75</v>
      </c>
      <c r="I13" s="4">
        <f>IFERROR((E11+E12)/G11,0)</f>
        <v>0.75</v>
      </c>
      <c r="J13" s="4">
        <v>0.9</v>
      </c>
      <c r="K13" s="4" t="s">
        <v>14</v>
      </c>
      <c r="L13" t="s">
        <v>28</v>
      </c>
      <c r="M13" t="str">
        <f>IF(K11="Y",(E11+E13) &amp; " of " &amp; G11,E11 &amp; " of " &amp; G11)</f>
        <v>3 of 4</v>
      </c>
      <c r="N13" s="1">
        <v>45565</v>
      </c>
      <c r="O13" s="4">
        <f t="shared" si="0"/>
        <v>0.25</v>
      </c>
    </row>
    <row r="14" spans="1:15" x14ac:dyDescent="0.25">
      <c r="A14">
        <v>2024</v>
      </c>
      <c r="B14" t="s">
        <v>15</v>
      </c>
      <c r="C14" t="s">
        <v>32</v>
      </c>
      <c r="D14" t="s">
        <v>13</v>
      </c>
      <c r="E14">
        <v>1</v>
      </c>
      <c r="F14" t="s">
        <v>26</v>
      </c>
      <c r="G14">
        <f>SUM(E14:E16)</f>
        <v>1</v>
      </c>
      <c r="H14" s="4">
        <f>IFERROR(E14/(E14+E16),0)</f>
        <v>1</v>
      </c>
      <c r="I14" s="4">
        <f>IFERROR((E14+E15)/G14,0)</f>
        <v>1</v>
      </c>
      <c r="J14" s="4">
        <v>0.9</v>
      </c>
      <c r="K14" s="5" t="s">
        <v>17</v>
      </c>
      <c r="L14" t="s">
        <v>29</v>
      </c>
      <c r="M14" t="str">
        <f>IF(K14="Y",(E14+E16) &amp; " of " &amp; G14,E14 &amp; " of " &amp; G14)</f>
        <v>1 of 1</v>
      </c>
      <c r="N14" s="1">
        <v>45565</v>
      </c>
      <c r="O14" s="4">
        <f t="shared" ref="O14:O28" si="1">IFERROR(E14/G14,0)</f>
        <v>1</v>
      </c>
    </row>
    <row r="15" spans="1:15" x14ac:dyDescent="0.25">
      <c r="A15">
        <v>2024</v>
      </c>
      <c r="B15" t="s">
        <v>15</v>
      </c>
      <c r="C15" t="s">
        <v>32</v>
      </c>
      <c r="D15" t="s">
        <v>18</v>
      </c>
      <c r="E15">
        <v>0</v>
      </c>
      <c r="F15" t="s">
        <v>26</v>
      </c>
      <c r="G15">
        <f>SUM(E14:E16)</f>
        <v>1</v>
      </c>
      <c r="H15" s="4">
        <f>IFERROR(E14/(E14+E16),0)</f>
        <v>1</v>
      </c>
      <c r="I15" s="4">
        <f>IFERROR((E14+E15)/G14,0)</f>
        <v>1</v>
      </c>
      <c r="J15" s="4">
        <v>0.9</v>
      </c>
      <c r="K15" s="5" t="s">
        <v>17</v>
      </c>
      <c r="L15" t="s">
        <v>29</v>
      </c>
      <c r="M15" t="str">
        <f>IF(K14="Y",(E14+E16) &amp; " of " &amp; G14,E14 &amp; " of " &amp; G14)</f>
        <v>1 of 1</v>
      </c>
      <c r="N15" s="1">
        <v>45565</v>
      </c>
      <c r="O15" s="4">
        <f t="shared" si="1"/>
        <v>0</v>
      </c>
    </row>
    <row r="16" spans="1:15" x14ac:dyDescent="0.25">
      <c r="A16">
        <v>2024</v>
      </c>
      <c r="B16" t="s">
        <v>15</v>
      </c>
      <c r="C16" t="s">
        <v>32</v>
      </c>
      <c r="D16" t="s">
        <v>19</v>
      </c>
      <c r="E16">
        <v>0</v>
      </c>
      <c r="F16" t="s">
        <v>26</v>
      </c>
      <c r="G16">
        <f>SUM(E14:E16)</f>
        <v>1</v>
      </c>
      <c r="H16" s="4">
        <f>IFERROR(E14/(E14+E16),0)</f>
        <v>1</v>
      </c>
      <c r="I16" s="4">
        <f>IFERROR((E14+E15)/G14,0)</f>
        <v>1</v>
      </c>
      <c r="J16" s="4">
        <v>0.9</v>
      </c>
      <c r="K16" s="5" t="s">
        <v>17</v>
      </c>
      <c r="L16" t="s">
        <v>29</v>
      </c>
      <c r="M16" t="str">
        <f>IF(K14="Y",(E14+E16) &amp; " of " &amp; G14,E14 &amp; " of " &amp; G14)</f>
        <v>1 of 1</v>
      </c>
      <c r="N16" s="1">
        <v>45565</v>
      </c>
      <c r="O16" s="4">
        <f t="shared" si="1"/>
        <v>0</v>
      </c>
    </row>
    <row r="17" spans="1:15" x14ac:dyDescent="0.25">
      <c r="A17">
        <v>2024</v>
      </c>
      <c r="B17" t="s">
        <v>15</v>
      </c>
      <c r="C17" t="s">
        <v>20</v>
      </c>
      <c r="D17" t="s">
        <v>13</v>
      </c>
      <c r="E17">
        <v>0</v>
      </c>
      <c r="F17" t="s">
        <v>21</v>
      </c>
      <c r="G17">
        <f>SUM(E17:E19)</f>
        <v>0</v>
      </c>
      <c r="H17" s="4" t="str">
        <f>IFERROR(E17/(E17+E19),"")</f>
        <v/>
      </c>
      <c r="I17" s="4" t="str">
        <f>IFERROR((E17+E18)/G17,"")</f>
        <v/>
      </c>
      <c r="J17" s="4">
        <v>0.9</v>
      </c>
      <c r="K17" t="s">
        <v>17</v>
      </c>
      <c r="L17" t="s">
        <v>24</v>
      </c>
      <c r="M17" t="str">
        <f>IF(K17="Y",(E17+E19) &amp; " of " &amp; G17,E17 &amp; " of " &amp; G17)</f>
        <v>0 of 0</v>
      </c>
      <c r="N17" s="1">
        <v>45565</v>
      </c>
      <c r="O17" s="4">
        <f t="shared" si="1"/>
        <v>0</v>
      </c>
    </row>
    <row r="18" spans="1:15" x14ac:dyDescent="0.25">
      <c r="A18">
        <v>2024</v>
      </c>
      <c r="B18" t="s">
        <v>15</v>
      </c>
      <c r="C18" t="s">
        <v>20</v>
      </c>
      <c r="D18" t="s">
        <v>18</v>
      </c>
      <c r="E18">
        <v>0</v>
      </c>
      <c r="F18" t="s">
        <v>21</v>
      </c>
      <c r="G18">
        <f>SUM(E17:E19)</f>
        <v>0</v>
      </c>
      <c r="H18" s="4" t="str">
        <f>IFERROR(E17/(E17+E19),"")</f>
        <v/>
      </c>
      <c r="I18" s="4" t="str">
        <f>IFERROR((E17+E18)/G17,"")</f>
        <v/>
      </c>
      <c r="J18" s="4">
        <v>0.9</v>
      </c>
      <c r="K18" t="s">
        <v>17</v>
      </c>
      <c r="L18" t="s">
        <v>24</v>
      </c>
      <c r="M18" t="str">
        <f>IF(K17="Y",(E17+E19) &amp; " of " &amp; G17,E17 &amp; " of " &amp; G17)</f>
        <v>0 of 0</v>
      </c>
      <c r="N18" s="1">
        <v>45565</v>
      </c>
      <c r="O18" s="4">
        <f t="shared" si="1"/>
        <v>0</v>
      </c>
    </row>
    <row r="19" spans="1:15" x14ac:dyDescent="0.25">
      <c r="A19">
        <v>2024</v>
      </c>
      <c r="B19" t="s">
        <v>15</v>
      </c>
      <c r="C19" t="s">
        <v>20</v>
      </c>
      <c r="D19" t="s">
        <v>19</v>
      </c>
      <c r="E19">
        <v>0</v>
      </c>
      <c r="F19" t="s">
        <v>21</v>
      </c>
      <c r="G19">
        <f>SUM(E17:E19)</f>
        <v>0</v>
      </c>
      <c r="H19" s="4" t="str">
        <f>IFERROR(E17/(E17+E19),"")</f>
        <v/>
      </c>
      <c r="I19" s="4" t="str">
        <f>IFERROR((E17+E18)/G17,"")</f>
        <v/>
      </c>
      <c r="J19" s="4">
        <v>0.9</v>
      </c>
      <c r="K19" t="s">
        <v>17</v>
      </c>
      <c r="L19" t="s">
        <v>24</v>
      </c>
      <c r="M19" t="str">
        <f>IF(K17="Y",(E17+E19) &amp; " of " &amp; G17,E17 &amp; " of " &amp; G17)</f>
        <v>0 of 0</v>
      </c>
      <c r="N19" s="1">
        <v>45565</v>
      </c>
      <c r="O19" s="4">
        <f t="shared" si="1"/>
        <v>0</v>
      </c>
    </row>
    <row r="20" spans="1:15" x14ac:dyDescent="0.25">
      <c r="A20">
        <v>2024</v>
      </c>
      <c r="B20" t="s">
        <v>15</v>
      </c>
      <c r="C20" t="s">
        <v>25</v>
      </c>
      <c r="D20" t="s">
        <v>13</v>
      </c>
      <c r="E20">
        <v>0</v>
      </c>
      <c r="F20" t="s">
        <v>21</v>
      </c>
      <c r="G20">
        <f>SUM(E20:E22)</f>
        <v>0</v>
      </c>
      <c r="H20" s="4" t="str">
        <f>IFERROR(E20/(E20+E22),"")</f>
        <v/>
      </c>
      <c r="I20" s="4" t="str">
        <f>IFERROR((E20+E21)/G20,"")</f>
        <v/>
      </c>
      <c r="J20" s="4">
        <v>0.9</v>
      </c>
      <c r="K20" t="s">
        <v>17</v>
      </c>
      <c r="L20" t="s">
        <v>24</v>
      </c>
      <c r="M20" t="str">
        <f>IF(K20="Y",(E20+E22) &amp; " of " &amp; G20,E20 &amp; " of " &amp; G20)</f>
        <v>0 of 0</v>
      </c>
      <c r="N20" s="1">
        <v>45565</v>
      </c>
      <c r="O20" s="4">
        <f t="shared" si="1"/>
        <v>0</v>
      </c>
    </row>
    <row r="21" spans="1:15" x14ac:dyDescent="0.25">
      <c r="A21">
        <v>2024</v>
      </c>
      <c r="B21" t="s">
        <v>15</v>
      </c>
      <c r="C21" t="s">
        <v>25</v>
      </c>
      <c r="D21" t="s">
        <v>18</v>
      </c>
      <c r="E21">
        <v>0</v>
      </c>
      <c r="F21" t="s">
        <v>21</v>
      </c>
      <c r="G21">
        <f>SUM(E20:E22)</f>
        <v>0</v>
      </c>
      <c r="H21" s="4" t="str">
        <f>IFERROR(E20/(E20+E22),"")</f>
        <v/>
      </c>
      <c r="I21" s="4" t="str">
        <f>IFERROR((E20+E21)/G20,"")</f>
        <v/>
      </c>
      <c r="J21" s="4">
        <v>0.9</v>
      </c>
      <c r="K21" t="s">
        <v>17</v>
      </c>
      <c r="L21" t="s">
        <v>24</v>
      </c>
      <c r="M21" t="str">
        <f>IF(K20="Y",(E20+E22) &amp; " of " &amp; G20,E20 &amp; " of " &amp; G20)</f>
        <v>0 of 0</v>
      </c>
      <c r="N21" s="1">
        <v>45565</v>
      </c>
      <c r="O21" s="4">
        <f t="shared" si="1"/>
        <v>0</v>
      </c>
    </row>
    <row r="22" spans="1:15" x14ac:dyDescent="0.25">
      <c r="A22">
        <v>2024</v>
      </c>
      <c r="B22" t="s">
        <v>15</v>
      </c>
      <c r="C22" t="s">
        <v>25</v>
      </c>
      <c r="D22" t="s">
        <v>19</v>
      </c>
      <c r="E22">
        <v>0</v>
      </c>
      <c r="F22" t="s">
        <v>21</v>
      </c>
      <c r="G22">
        <f>SUM(E20:E22)</f>
        <v>0</v>
      </c>
      <c r="H22" s="4" t="str">
        <f>IFERROR(E20/(E20+E22),"")</f>
        <v/>
      </c>
      <c r="I22" s="4" t="str">
        <f>IFERROR((E20+E21)/G20,"")</f>
        <v/>
      </c>
      <c r="J22" s="4">
        <v>0.9</v>
      </c>
      <c r="K22" t="s">
        <v>17</v>
      </c>
      <c r="L22" t="s">
        <v>24</v>
      </c>
      <c r="M22" t="str">
        <f>IF(K20="Y",(E20+E22) &amp; " of " &amp; G20,E20 &amp; " of " &amp; G20)</f>
        <v>0 of 0</v>
      </c>
      <c r="N22" s="1">
        <v>45565</v>
      </c>
      <c r="O22" s="4">
        <f t="shared" si="1"/>
        <v>0</v>
      </c>
    </row>
    <row r="23" spans="1:15" x14ac:dyDescent="0.25">
      <c r="A23">
        <v>2024</v>
      </c>
      <c r="B23" t="s">
        <v>15</v>
      </c>
      <c r="C23" t="s">
        <v>16</v>
      </c>
      <c r="D23" t="s">
        <v>13</v>
      </c>
      <c r="E23">
        <v>1</v>
      </c>
      <c r="F23" t="s">
        <v>22</v>
      </c>
      <c r="G23">
        <f>SUM(E23:E25)</f>
        <v>2</v>
      </c>
      <c r="H23" s="4">
        <f>IFERROR(E23/(E23+E25),0)</f>
        <v>1</v>
      </c>
      <c r="I23" s="4">
        <f>IFERROR((E23+E24)/G23,0)</f>
        <v>1</v>
      </c>
      <c r="J23" s="4">
        <v>0.9</v>
      </c>
      <c r="K23" t="s">
        <v>17</v>
      </c>
      <c r="L23" t="s">
        <v>30</v>
      </c>
      <c r="M23" t="str">
        <f>IF(K23="Y",(E23+E25) &amp; " of " &amp; G23,E23 &amp; " of " &amp; G23)</f>
        <v>1 of 2</v>
      </c>
      <c r="N23" s="1">
        <v>45565</v>
      </c>
      <c r="O23" s="4">
        <f t="shared" si="1"/>
        <v>0.5</v>
      </c>
    </row>
    <row r="24" spans="1:15" x14ac:dyDescent="0.25">
      <c r="A24">
        <v>2024</v>
      </c>
      <c r="B24" t="s">
        <v>15</v>
      </c>
      <c r="C24" t="s">
        <v>16</v>
      </c>
      <c r="D24" t="s">
        <v>18</v>
      </c>
      <c r="E24">
        <v>1</v>
      </c>
      <c r="F24" t="s">
        <v>22</v>
      </c>
      <c r="G24">
        <f>SUM(E23:E25)</f>
        <v>2</v>
      </c>
      <c r="H24" s="4">
        <f>IFERROR(E23/(E23+E25),0)</f>
        <v>1</v>
      </c>
      <c r="I24" s="4">
        <f>IFERROR((E23+E24)/G23,0)</f>
        <v>1</v>
      </c>
      <c r="J24" s="4">
        <v>0.9</v>
      </c>
      <c r="K24" t="s">
        <v>17</v>
      </c>
      <c r="L24" t="s">
        <v>30</v>
      </c>
      <c r="M24" t="str">
        <f>IF(K23="Y",(E23+E25) &amp; " of " &amp; G23,E23 &amp; " of " &amp; G23)</f>
        <v>1 of 2</v>
      </c>
      <c r="N24" s="1">
        <v>45565</v>
      </c>
      <c r="O24" s="4">
        <f t="shared" si="1"/>
        <v>0.5</v>
      </c>
    </row>
    <row r="25" spans="1:15" x14ac:dyDescent="0.25">
      <c r="A25">
        <v>2024</v>
      </c>
      <c r="B25" t="s">
        <v>15</v>
      </c>
      <c r="C25" t="s">
        <v>16</v>
      </c>
      <c r="D25" t="s">
        <v>19</v>
      </c>
      <c r="E25">
        <v>0</v>
      </c>
      <c r="F25" t="s">
        <v>22</v>
      </c>
      <c r="G25">
        <f>SUM(E23:E25)</f>
        <v>2</v>
      </c>
      <c r="H25" s="4">
        <f>IFERROR(E23/(E23+E25),0)</f>
        <v>1</v>
      </c>
      <c r="I25" s="4">
        <f>IFERROR((E23+E24)/G23,0)</f>
        <v>1</v>
      </c>
      <c r="J25" s="4">
        <v>0.9</v>
      </c>
      <c r="K25" t="s">
        <v>17</v>
      </c>
      <c r="L25" t="s">
        <v>30</v>
      </c>
      <c r="M25" t="str">
        <f>IF(K23="Y",(E23+E25) &amp; " of " &amp; G23,E23 &amp; " of " &amp; G23)</f>
        <v>1 of 2</v>
      </c>
      <c r="N25" s="1">
        <v>45565</v>
      </c>
      <c r="O25" s="4">
        <f t="shared" si="1"/>
        <v>0</v>
      </c>
    </row>
    <row r="26" spans="1:15" x14ac:dyDescent="0.25">
      <c r="A26">
        <v>2024</v>
      </c>
      <c r="B26" t="s">
        <v>15</v>
      </c>
      <c r="C26" t="s">
        <v>31</v>
      </c>
      <c r="D26" t="s">
        <v>13</v>
      </c>
      <c r="E26">
        <v>7</v>
      </c>
      <c r="F26" t="s">
        <v>26</v>
      </c>
      <c r="G26">
        <f>SUM(E26:E28)</f>
        <v>11</v>
      </c>
      <c r="H26" s="4">
        <f>IFERROR(E26/(E26+E28),0)</f>
        <v>0.63636363636363635</v>
      </c>
      <c r="I26" s="4">
        <f>IFERROR((E26+E27)/G26,0)</f>
        <v>0.63636363636363635</v>
      </c>
      <c r="J26" s="4">
        <v>0.5</v>
      </c>
      <c r="K26" t="s">
        <v>17</v>
      </c>
      <c r="L26" t="s">
        <v>29</v>
      </c>
      <c r="M26" t="str">
        <f>IF(K26="Y",(E26+E28) &amp; " of " &amp; G26,E26 &amp; " of " &amp; G26)</f>
        <v>11 of 11</v>
      </c>
      <c r="N26" s="1">
        <v>45565</v>
      </c>
      <c r="O26" s="4">
        <f t="shared" si="1"/>
        <v>0.63636363636363635</v>
      </c>
    </row>
    <row r="27" spans="1:15" x14ac:dyDescent="0.25">
      <c r="A27">
        <v>2024</v>
      </c>
      <c r="B27" t="s">
        <v>15</v>
      </c>
      <c r="C27" t="s">
        <v>31</v>
      </c>
      <c r="D27" t="s">
        <v>18</v>
      </c>
      <c r="E27">
        <v>0</v>
      </c>
      <c r="F27" t="s">
        <v>26</v>
      </c>
      <c r="G27">
        <f>SUM(E26:E28)</f>
        <v>11</v>
      </c>
      <c r="H27" s="4">
        <f>IFERROR(E26/(E26+E28),0)</f>
        <v>0.63636363636363635</v>
      </c>
      <c r="I27" s="4">
        <f>IFERROR((E26+E27)/G26,0)</f>
        <v>0.63636363636363635</v>
      </c>
      <c r="J27" s="4">
        <v>0.5</v>
      </c>
      <c r="K27" t="s">
        <v>17</v>
      </c>
      <c r="L27" t="s">
        <v>29</v>
      </c>
      <c r="M27" t="str">
        <f>IF(K26="Y",(E26+E28) &amp; " of " &amp; G26,E26 &amp; " of " &amp; G26)</f>
        <v>11 of 11</v>
      </c>
      <c r="N27" s="1">
        <v>45565</v>
      </c>
      <c r="O27" s="4">
        <f t="shared" si="1"/>
        <v>0</v>
      </c>
    </row>
    <row r="28" spans="1:15" x14ac:dyDescent="0.25">
      <c r="A28">
        <v>2024</v>
      </c>
      <c r="B28" t="s">
        <v>15</v>
      </c>
      <c r="C28" t="s">
        <v>31</v>
      </c>
      <c r="D28" t="s">
        <v>19</v>
      </c>
      <c r="E28">
        <v>4</v>
      </c>
      <c r="F28" t="s">
        <v>26</v>
      </c>
      <c r="G28">
        <f>SUM(E26:E28)</f>
        <v>11</v>
      </c>
      <c r="H28" s="4">
        <f>IFERROR(E26/(E26+E28),0)</f>
        <v>0.63636363636363635</v>
      </c>
      <c r="I28" s="4">
        <f>IFERROR((E26+E27)/G26,0)</f>
        <v>0.63636363636363635</v>
      </c>
      <c r="J28" s="4">
        <v>0.5</v>
      </c>
      <c r="K28" t="s">
        <v>17</v>
      </c>
      <c r="L28" t="s">
        <v>29</v>
      </c>
      <c r="M28" t="str">
        <f>IF(K26="Y",(E26+E28) &amp; " of " &amp; G26,E26 &amp; " of " &amp; G26)</f>
        <v>11 of 11</v>
      </c>
      <c r="N28" s="1">
        <v>45565</v>
      </c>
      <c r="O28" s="4">
        <f t="shared" si="1"/>
        <v>0.36363636363636365</v>
      </c>
    </row>
  </sheetData>
  <autoFilter ref="A1:O25" xr:uid="{00000000-0001-0000-0000-000000000000}">
    <sortState xmlns:xlrd2="http://schemas.microsoft.com/office/spreadsheetml/2017/richdata2" ref="A2:O4">
      <sortCondition ref="A1:A4"/>
    </sortState>
  </autoFilter>
  <phoneticPr fontId="18" type="noConversion"/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Modified xmlns="a82c12e9-f0fe-44ba-8a31-bf8257c71c77" xsi:nil="true"/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6" ma:contentTypeDescription="Create a new document." ma:contentTypeScope="" ma:versionID="b45bf4bddf659b42558fade6614cced9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c7316665a594fc904e617730886ee03a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9C79C8-5FFD-461B-9D64-C74E74FB9D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5A4D0B-1137-4948-817A-64E3DA62759D}">
  <ds:schemaRefs>
    <ds:schemaRef ds:uri="http://schemas.microsoft.com/office/2006/metadata/properties"/>
    <ds:schemaRef ds:uri="7467b07a-63e4-4526-818f-48c6a4d2dc7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0867c8d-1cc9-4acd-a073-94634f6a764f"/>
    <ds:schemaRef ds:uri="http://schemas.microsoft.com/office/infopath/2007/PartnerControls"/>
    <ds:schemaRef ds:uri="http://purl.org/dc/elements/1.1/"/>
    <ds:schemaRef ds:uri="a82c12e9-f0fe-44ba-8a31-bf8257c71c7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C0C6356-87B3-4A5C-9F8D-1C1C7452B9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c12e9-f0fe-44ba-8a31-bf8257c71c77"/>
    <ds:schemaRef ds:uri="7467b07a-63e4-4526-818f-48c6a4d2dc7d"/>
    <ds:schemaRef ds:uri="20867c8d-1cc9-4acd-a073-94634f6a7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Procedural Responses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McReynolds, Kelly</dc:creator>
  <cp:lastModifiedBy>Barich, Lauren</cp:lastModifiedBy>
  <dcterms:created xsi:type="dcterms:W3CDTF">2019-09-12T18:40:43Z</dcterms:created>
  <dcterms:modified xsi:type="dcterms:W3CDTF">2025-01-10T17:13:09Z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